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'Дашборд'!$A$54:$A$83</f>
            </numRef>
          </cat>
          <val>
            <numRef>
              <f>'Дашборд'!$C$54:$C$83</f>
            </numRef>
          </val>
        </ser>
        <ser>
          <idx val="1"/>
          <order val="1"/>
          <tx>
            <strRef>
              <f>'Дашборд'!D53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'Дашборд'!$A$54:$A$83</f>
            </numRef>
          </cat>
          <val>
            <numRef>
              <f>'Дашборд'!$D$54:$D$83</f>
            </numRef>
          </val>
        </ser>
        <ser>
          <idx val="2"/>
          <order val="2"/>
          <tx>
            <strRef>
              <f>'Дашборд'!E53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'Дашборд'!$A$54:$A$83</f>
            </numRef>
          </cat>
          <val>
            <numRef>
              <f>'Дашборд'!$E$54:$E$83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4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30.06.2026</t>
        </is>
      </c>
    </row>
    <row r="2">
      <c r="E2" t="inlineStr">
        <is>
          <t>Период: 01.06.2026 — 30.06.2026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22801</v>
      </c>
      <c r="F7" s="7" t="n">
        <v>16</v>
      </c>
      <c r="G7" s="7" t="n">
        <v>2060</v>
      </c>
      <c r="H7" s="7" t="n">
        <v>2</v>
      </c>
      <c r="I7" s="7" t="n">
        <v>2</v>
      </c>
      <c r="J7" s="7" t="n">
        <v>21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19179.5</v>
      </c>
      <c r="P7" s="7" t="n">
        <v>12</v>
      </c>
      <c r="Q7" s="7" t="n">
        <v>2060</v>
      </c>
      <c r="R7" s="7" t="n">
        <v>2</v>
      </c>
      <c r="S7" s="7" t="n">
        <v>1</v>
      </c>
      <c r="T7" s="7" t="n">
        <v>21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29485.74</v>
      </c>
      <c r="Z7" s="7" t="n">
        <v>19</v>
      </c>
      <c r="AA7" s="7" t="n">
        <v>2060</v>
      </c>
      <c r="AB7" s="7" t="n">
        <v>2</v>
      </c>
      <c r="AC7" s="7" t="n">
        <v>1</v>
      </c>
      <c r="AD7" s="7" t="n">
        <v>21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24719.75</v>
      </c>
      <c r="AJ7" s="7" t="n">
        <v>17</v>
      </c>
      <c r="AK7" s="7" t="n">
        <v>2060</v>
      </c>
      <c r="AL7" s="7" t="n">
        <v>2</v>
      </c>
      <c r="AM7" s="7" t="n">
        <v>1</v>
      </c>
      <c r="AN7" s="7" t="n">
        <v>21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8456.5</v>
      </c>
      <c r="AT7" s="7" t="n">
        <v>5</v>
      </c>
      <c r="AU7" s="7" t="n">
        <v>1030</v>
      </c>
      <c r="AV7" s="7" t="n">
        <v>1</v>
      </c>
      <c r="AW7" s="7" t="n">
        <v>0</v>
      </c>
      <c r="AX7" s="7" t="n">
        <v>6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1406.4235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8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10043</v>
      </c>
      <c r="P8" s="7" t="n">
        <v>7</v>
      </c>
      <c r="Q8" s="7" t="n">
        <v>2060</v>
      </c>
      <c r="R8" s="7" t="n">
        <v>2</v>
      </c>
      <c r="S8" s="7" t="n">
        <v>0</v>
      </c>
      <c r="T8" s="7" t="n">
        <v>8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10096.5</v>
      </c>
      <c r="Z8" s="7" t="n">
        <v>8</v>
      </c>
      <c r="AA8" s="7" t="n">
        <v>3090</v>
      </c>
      <c r="AB8" s="7" t="n">
        <v>3</v>
      </c>
      <c r="AC8" s="7" t="n">
        <v>0</v>
      </c>
      <c r="AD8" s="7" t="n">
        <v>8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13368</v>
      </c>
      <c r="AJ8" s="7" t="n">
        <v>9</v>
      </c>
      <c r="AK8" s="7" t="n">
        <v>3090</v>
      </c>
      <c r="AL8" s="7" t="n">
        <v>3</v>
      </c>
      <c r="AM8" s="7" t="n">
        <v>2</v>
      </c>
      <c r="AN8" s="7" t="n">
        <v>8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4922.5</v>
      </c>
      <c r="AT8" s="7" t="n">
        <v>3</v>
      </c>
      <c r="AU8" s="7" t="n">
        <v>0</v>
      </c>
      <c r="AV8" s="7" t="n">
        <v>0</v>
      </c>
      <c r="AW8" s="7" t="n">
        <v>1</v>
      </c>
      <c r="AX8" s="7" t="n">
        <v>2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1289.282608695652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13190.5</v>
      </c>
      <c r="F9" s="7" t="n">
        <v>8</v>
      </c>
      <c r="G9" s="7" t="n">
        <v>9270</v>
      </c>
      <c r="H9" s="7" t="n">
        <v>9</v>
      </c>
      <c r="I9" s="7" t="n">
        <v>0</v>
      </c>
      <c r="J9" s="7" t="n">
        <v>19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16766.5</v>
      </c>
      <c r="P9" s="7" t="n">
        <v>10</v>
      </c>
      <c r="Q9" s="7" t="n">
        <v>6180</v>
      </c>
      <c r="R9" s="7" t="n">
        <v>6</v>
      </c>
      <c r="S9" s="7" t="n">
        <v>0</v>
      </c>
      <c r="T9" s="7" t="n">
        <v>19</v>
      </c>
      <c r="U9" s="7">
        <f>ROUND(T9*BP9/100,0)*100</f>
        <v/>
      </c>
      <c r="V9" s="7" t="n">
        <v>0</v>
      </c>
      <c r="W9" s="7">
        <f>O9-U9</f>
        <v/>
      </c>
      <c r="X9" s="7" t="n">
        <v>1</v>
      </c>
      <c r="Y9" s="7" t="n">
        <v>22081</v>
      </c>
      <c r="Z9" s="7" t="n">
        <v>13</v>
      </c>
      <c r="AA9" s="7" t="n">
        <v>3090</v>
      </c>
      <c r="AB9" s="7" t="n">
        <v>3</v>
      </c>
      <c r="AC9" s="7" t="n">
        <v>0</v>
      </c>
      <c r="AD9" s="7" t="n">
        <v>19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13531</v>
      </c>
      <c r="AJ9" s="7" t="n">
        <v>10</v>
      </c>
      <c r="AK9" s="7" t="n">
        <v>0</v>
      </c>
      <c r="AL9" s="7" t="n">
        <v>0</v>
      </c>
      <c r="AM9" s="7" t="n">
        <v>0</v>
      </c>
      <c r="AN9" s="7" t="n">
        <v>19</v>
      </c>
      <c r="AO9" s="7">
        <f>ROUND(AN9*BP9/100,0)*100</f>
        <v/>
      </c>
      <c r="AP9" s="7" t="n">
        <v>0</v>
      </c>
      <c r="AQ9" s="7">
        <f>AI9-AO9</f>
        <v/>
      </c>
      <c r="AR9" s="7" t="n">
        <v>1</v>
      </c>
      <c r="AS9" s="7" t="n">
        <v>6736</v>
      </c>
      <c r="AT9" s="7" t="n">
        <v>4</v>
      </c>
      <c r="AU9" s="7" t="n">
        <v>0</v>
      </c>
      <c r="AV9" s="7" t="n">
        <v>0</v>
      </c>
      <c r="AW9" s="7" t="n">
        <v>0</v>
      </c>
      <c r="AX9" s="7" t="n">
        <v>5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1514.513888888889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9801</v>
      </c>
      <c r="F10" s="7" t="n">
        <v>6</v>
      </c>
      <c r="G10" s="7" t="n">
        <v>0</v>
      </c>
      <c r="H10" s="7" t="n">
        <v>0</v>
      </c>
      <c r="I10" s="7" t="n">
        <v>1</v>
      </c>
      <c r="J10" s="7" t="n">
        <v>8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7911</v>
      </c>
      <c r="P10" s="7" t="n">
        <v>5</v>
      </c>
      <c r="Q10" s="7" t="n">
        <v>0</v>
      </c>
      <c r="R10" s="7" t="n">
        <v>0</v>
      </c>
      <c r="S10" s="7" t="n">
        <v>2</v>
      </c>
      <c r="T10" s="7" t="n">
        <v>8</v>
      </c>
      <c r="U10" s="7">
        <f>ROUND(T10*BP10/100,0)*100</f>
        <v/>
      </c>
      <c r="V10" s="7" t="n">
        <v>0</v>
      </c>
      <c r="W10" s="7">
        <f>O10-U10</f>
        <v/>
      </c>
      <c r="X10" s="7" t="n">
        <v>2</v>
      </c>
      <c r="Y10" s="7" t="n">
        <v>6322.5</v>
      </c>
      <c r="Z10" s="7" t="n">
        <v>4</v>
      </c>
      <c r="AA10" s="7" t="n">
        <v>0</v>
      </c>
      <c r="AB10" s="7" t="n">
        <v>0</v>
      </c>
      <c r="AC10" s="7" t="n">
        <v>0</v>
      </c>
      <c r="AD10" s="7" t="n">
        <v>8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2</v>
      </c>
      <c r="AI10" s="7" t="n">
        <v>6322.5</v>
      </c>
      <c r="AJ10" s="7" t="n">
        <v>4</v>
      </c>
      <c r="AK10" s="7" t="n">
        <v>0</v>
      </c>
      <c r="AL10" s="7" t="n">
        <v>0</v>
      </c>
      <c r="AM10" s="7" t="n">
        <v>0</v>
      </c>
      <c r="AN10" s="7" t="n">
        <v>8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2</v>
      </c>
      <c r="AS10" s="7" t="n">
        <v>1701</v>
      </c>
      <c r="AT10" s="7" t="n">
        <v>1</v>
      </c>
      <c r="AU10" s="7" t="n">
        <v>0</v>
      </c>
      <c r="AV10" s="7" t="n">
        <v>0</v>
      </c>
      <c r="AW10" s="7" t="n">
        <v>0</v>
      </c>
      <c r="AX10" s="7" t="n">
        <v>2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1621.065217391304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16610.75</v>
      </c>
      <c r="F11" s="7" t="n">
        <v>7</v>
      </c>
      <c r="G11" s="7" t="n">
        <v>0</v>
      </c>
      <c r="H11" s="7" t="n">
        <v>0</v>
      </c>
      <c r="I11" s="7" t="n">
        <v>0</v>
      </c>
      <c r="J11" s="7" t="n">
        <v>9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24049.25</v>
      </c>
      <c r="P11" s="7" t="n">
        <v>10</v>
      </c>
      <c r="Q11" s="7" t="n">
        <v>0</v>
      </c>
      <c r="R11" s="7" t="n">
        <v>0</v>
      </c>
      <c r="S11" s="7" t="n">
        <v>0</v>
      </c>
      <c r="T11" s="7" t="n">
        <v>9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14463.25</v>
      </c>
      <c r="Z11" s="7" t="n">
        <v>6</v>
      </c>
      <c r="AA11" s="7" t="n">
        <v>0</v>
      </c>
      <c r="AB11" s="7" t="n">
        <v>0</v>
      </c>
      <c r="AC11" s="7" t="n">
        <v>0</v>
      </c>
      <c r="AD11" s="7" t="n">
        <v>9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14329.5</v>
      </c>
      <c r="AJ11" s="7" t="n">
        <v>6</v>
      </c>
      <c r="AK11" s="7" t="n">
        <v>0</v>
      </c>
      <c r="AL11" s="7" t="n">
        <v>0</v>
      </c>
      <c r="AM11" s="7" t="n">
        <v>0</v>
      </c>
      <c r="AN11" s="7" t="n">
        <v>9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12244.75</v>
      </c>
      <c r="AT11" s="7" t="n">
        <v>5</v>
      </c>
      <c r="AU11" s="7" t="n">
        <v>0</v>
      </c>
      <c r="AV11" s="7" t="n">
        <v>0</v>
      </c>
      <c r="AW11" s="7" t="n">
        <v>0</v>
      </c>
      <c r="AX11" s="7" t="n">
        <v>3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2400.25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23720.5</v>
      </c>
      <c r="F12" s="7" t="n">
        <v>13</v>
      </c>
      <c r="G12" s="7" t="n">
        <v>0</v>
      </c>
      <c r="H12" s="7" t="n">
        <v>0</v>
      </c>
      <c r="I12" s="7" t="n">
        <v>0</v>
      </c>
      <c r="J12" s="7" t="n">
        <v>17</v>
      </c>
      <c r="K12" s="7">
        <f>ROUND(J12*BP12/100,0)*100</f>
        <v/>
      </c>
      <c r="L12" s="7" t="n">
        <v>0</v>
      </c>
      <c r="M12" s="7">
        <f>E12-K12</f>
        <v/>
      </c>
      <c r="N12" s="7" t="n">
        <v>3</v>
      </c>
      <c r="O12" s="7" t="n">
        <v>20036.75</v>
      </c>
      <c r="P12" s="7" t="n">
        <v>13</v>
      </c>
      <c r="Q12" s="7" t="n">
        <v>0</v>
      </c>
      <c r="R12" s="7" t="n">
        <v>0</v>
      </c>
      <c r="S12" s="7" t="n">
        <v>1</v>
      </c>
      <c r="T12" s="7" t="n">
        <v>17</v>
      </c>
      <c r="U12" s="7">
        <f>ROUND(T12*BP12/100,0)*100</f>
        <v/>
      </c>
      <c r="V12" s="7" t="n">
        <v>0</v>
      </c>
      <c r="W12" s="7">
        <f>O12-U12</f>
        <v/>
      </c>
      <c r="X12" s="7" t="n">
        <v>1</v>
      </c>
      <c r="Y12" s="7" t="n">
        <v>19546.13</v>
      </c>
      <c r="Z12" s="7" t="n">
        <v>11</v>
      </c>
      <c r="AA12" s="7" t="n">
        <v>0</v>
      </c>
      <c r="AB12" s="7" t="n">
        <v>0</v>
      </c>
      <c r="AC12" s="7" t="n">
        <v>0</v>
      </c>
      <c r="AD12" s="7" t="n">
        <v>17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2</v>
      </c>
      <c r="AI12" s="7" t="n">
        <v>23931.12</v>
      </c>
      <c r="AJ12" s="7" t="n">
        <v>13</v>
      </c>
      <c r="AK12" s="7" t="n">
        <v>0</v>
      </c>
      <c r="AL12" s="7" t="n">
        <v>0</v>
      </c>
      <c r="AM12" s="7" t="n">
        <v>1</v>
      </c>
      <c r="AN12" s="7" t="n">
        <v>17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2</v>
      </c>
      <c r="AS12" s="7" t="n">
        <v>9740.25</v>
      </c>
      <c r="AT12" s="7" t="n">
        <v>5</v>
      </c>
      <c r="AU12" s="7" t="n">
        <v>0</v>
      </c>
      <c r="AV12" s="7" t="n">
        <v>0</v>
      </c>
      <c r="AW12" s="7" t="n">
        <v>0</v>
      </c>
      <c r="AX12" s="7" t="n">
        <v>5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1844.188775510204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4922.5</v>
      </c>
      <c r="F13" s="7" t="n">
        <v>4</v>
      </c>
      <c r="G13" s="7" t="n">
        <v>0</v>
      </c>
      <c r="H13" s="7" t="n">
        <v>0</v>
      </c>
      <c r="I13" s="7" t="n">
        <v>0</v>
      </c>
      <c r="J13" s="7" t="n">
        <v>7</v>
      </c>
      <c r="K13" s="7">
        <f>ROUND(J13*BP13/100,0)*100</f>
        <v/>
      </c>
      <c r="L13" s="7" t="n">
        <v>0</v>
      </c>
      <c r="M13" s="7">
        <f>E13-K13</f>
        <v/>
      </c>
      <c r="N13" s="7" t="n">
        <v>1</v>
      </c>
      <c r="O13" s="7" t="n">
        <v>6650</v>
      </c>
      <c r="P13" s="7" t="n">
        <v>5</v>
      </c>
      <c r="Q13" s="7" t="n">
        <v>0</v>
      </c>
      <c r="R13" s="7" t="n">
        <v>0</v>
      </c>
      <c r="S13" s="7" t="n">
        <v>0</v>
      </c>
      <c r="T13" s="7" t="n">
        <v>7</v>
      </c>
      <c r="U13" s="7">
        <f>ROUND(T13*BP13/100,0)*100</f>
        <v/>
      </c>
      <c r="V13" s="7" t="n">
        <v>0</v>
      </c>
      <c r="W13" s="7">
        <f>O13-U13</f>
        <v/>
      </c>
      <c r="X13" s="7" t="n">
        <v>1</v>
      </c>
      <c r="Y13" s="7" t="n">
        <v>6650</v>
      </c>
      <c r="Z13" s="7" t="n">
        <v>4</v>
      </c>
      <c r="AA13" s="7" t="n">
        <v>0</v>
      </c>
      <c r="AB13" s="7" t="n">
        <v>0</v>
      </c>
      <c r="AC13" s="7" t="n">
        <v>0</v>
      </c>
      <c r="AD13" s="7" t="n">
        <v>7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2</v>
      </c>
      <c r="AI13" s="7" t="n">
        <v>1588.5</v>
      </c>
      <c r="AJ13" s="7" t="n">
        <v>2</v>
      </c>
      <c r="AK13" s="7" t="n">
        <v>0</v>
      </c>
      <c r="AL13" s="7" t="n">
        <v>0</v>
      </c>
      <c r="AM13" s="7" t="n">
        <v>0</v>
      </c>
      <c r="AN13" s="7" t="n">
        <v>7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2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2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1767.973684210526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2025-08-01</t>
        </is>
      </c>
      <c r="C14" s="6" t="inlineStr">
        <is>
          <t>ПТ</t>
        </is>
      </c>
      <c r="D14" s="6" t="inlineStr">
        <is>
          <t>Корнеев Иван Викторович</t>
        </is>
      </c>
      <c r="E14" s="7" t="n">
        <v>28987.16</v>
      </c>
      <c r="F14" s="7" t="n">
        <v>18</v>
      </c>
      <c r="G14" s="7" t="n">
        <v>0</v>
      </c>
      <c r="H14" s="7" t="n">
        <v>0</v>
      </c>
      <c r="I14" s="7" t="n">
        <v>0</v>
      </c>
      <c r="J14" s="7" t="n">
        <v>17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22131.5</v>
      </c>
      <c r="P14" s="7" t="n">
        <v>15</v>
      </c>
      <c r="Q14" s="7" t="n">
        <v>0</v>
      </c>
      <c r="R14" s="7" t="n">
        <v>0</v>
      </c>
      <c r="S14" s="7" t="n">
        <v>1</v>
      </c>
      <c r="T14" s="7" t="n">
        <v>17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19220.5</v>
      </c>
      <c r="Z14" s="7" t="n">
        <v>12</v>
      </c>
      <c r="AA14" s="7" t="n">
        <v>0</v>
      </c>
      <c r="AB14" s="7" t="n">
        <v>0</v>
      </c>
      <c r="AC14" s="7" t="n">
        <v>1</v>
      </c>
      <c r="AD14" s="7" t="n">
        <v>17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20976.67</v>
      </c>
      <c r="AJ14" s="7" t="n">
        <v>13</v>
      </c>
      <c r="AK14" s="7" t="n">
        <v>0</v>
      </c>
      <c r="AL14" s="7" t="n">
        <v>0</v>
      </c>
      <c r="AM14" s="7" t="n">
        <v>0</v>
      </c>
      <c r="AN14" s="7" t="n">
        <v>17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6452.5</v>
      </c>
      <c r="AT14" s="7" t="n">
        <v>4</v>
      </c>
      <c r="AU14" s="7" t="n">
        <v>0</v>
      </c>
      <c r="AV14" s="7" t="n">
        <v>0</v>
      </c>
      <c r="AW14" s="7" t="n">
        <v>0</v>
      </c>
      <c r="AX14" s="7" t="n">
        <v>5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1500.108775510204</v>
      </c>
      <c r="BQ14" s="7">
        <f>BO14/30*30</f>
        <v/>
      </c>
      <c r="BR14" s="7">
        <f>IFERROR(BL14/BE14,0)</f>
        <v/>
      </c>
    </row>
    <row r="15">
      <c r="A15" s="6" t="n">
        <v>9</v>
      </c>
      <c r="B15" s="6" t="inlineStr">
        <is>
          <t>2026-06-16</t>
        </is>
      </c>
      <c r="C15" s="6" t="inlineStr">
        <is>
          <t>ПТ</t>
        </is>
      </c>
      <c r="D15" s="6" t="inlineStr">
        <is>
          <t>Распутина Екатерина Александровна</t>
        </is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1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0</v>
      </c>
      <c r="P15" s="7" t="n">
        <v>0</v>
      </c>
      <c r="Q15" s="7" t="n">
        <v>0</v>
      </c>
      <c r="R15" s="7" t="n">
        <v>0</v>
      </c>
      <c r="S15" s="7" t="n">
        <v>0</v>
      </c>
      <c r="T15" s="7" t="n">
        <v>1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1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3444.75</v>
      </c>
      <c r="AJ15" s="7" t="n">
        <v>2</v>
      </c>
      <c r="AK15" s="7" t="n">
        <v>0</v>
      </c>
      <c r="AL15" s="7" t="n">
        <v>0</v>
      </c>
      <c r="AM15" s="7" t="n">
        <v>5</v>
      </c>
      <c r="AN15" s="7" t="n">
        <v>1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1554.75</v>
      </c>
      <c r="AT15" s="7" t="n">
        <v>1</v>
      </c>
      <c r="AU15" s="7" t="n">
        <v>0</v>
      </c>
      <c r="AV15" s="7" t="n">
        <v>0</v>
      </c>
      <c r="AW15" s="7" t="n">
        <v>2</v>
      </c>
      <c r="AX15" s="7" t="n">
        <v>0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1722.375</v>
      </c>
      <c r="BQ15" s="7">
        <f>BO15/30*30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Рочев Игорь Алексеевич</t>
        </is>
      </c>
      <c r="E16" s="7" t="n">
        <v>48730.25</v>
      </c>
      <c r="F16" s="7" t="n">
        <v>22</v>
      </c>
      <c r="G16" s="7" t="n">
        <v>0</v>
      </c>
      <c r="H16" s="7" t="n">
        <v>0</v>
      </c>
      <c r="I16" s="7" t="n">
        <v>0</v>
      </c>
      <c r="J16" s="7" t="n">
        <v>21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33758.75</v>
      </c>
      <c r="P16" s="7" t="n">
        <v>18</v>
      </c>
      <c r="Q16" s="7" t="n">
        <v>0</v>
      </c>
      <c r="R16" s="7" t="n">
        <v>0</v>
      </c>
      <c r="S16" s="7" t="n">
        <v>0</v>
      </c>
      <c r="T16" s="7" t="n">
        <v>21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41622</v>
      </c>
      <c r="Z16" s="7" t="n">
        <v>20</v>
      </c>
      <c r="AA16" s="7" t="n">
        <v>0</v>
      </c>
      <c r="AB16" s="7" t="n">
        <v>0</v>
      </c>
      <c r="AC16" s="7" t="n">
        <v>1</v>
      </c>
      <c r="AD16" s="7" t="n">
        <v>21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30664</v>
      </c>
      <c r="AJ16" s="7" t="n">
        <v>14</v>
      </c>
      <c r="AK16" s="7" t="n">
        <v>0</v>
      </c>
      <c r="AL16" s="7" t="n">
        <v>0</v>
      </c>
      <c r="AM16" s="7" t="n">
        <v>0</v>
      </c>
      <c r="AN16" s="7" t="n">
        <v>21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17416.25</v>
      </c>
      <c r="AT16" s="7" t="n">
        <v>8</v>
      </c>
      <c r="AU16" s="7" t="n">
        <v>0</v>
      </c>
      <c r="AV16" s="7" t="n">
        <v>0</v>
      </c>
      <c r="AW16" s="7" t="n">
        <v>0</v>
      </c>
      <c r="AX16" s="7" t="n">
        <v>6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2035.467741935484</v>
      </c>
      <c r="BQ16" s="7">
        <f>BO16/30*30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Терехин Андрей Владимирович</t>
        </is>
      </c>
      <c r="E17" s="7" t="n">
        <v>7906.87</v>
      </c>
      <c r="F17" s="7" t="n">
        <v>5</v>
      </c>
      <c r="G17" s="7" t="n">
        <v>0</v>
      </c>
      <c r="H17" s="7" t="n">
        <v>0</v>
      </c>
      <c r="I17" s="7" t="n">
        <v>0</v>
      </c>
      <c r="J17" s="7" t="n">
        <v>9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17292.8</v>
      </c>
      <c r="P17" s="7" t="n">
        <v>9</v>
      </c>
      <c r="Q17" s="7" t="n">
        <v>0</v>
      </c>
      <c r="R17" s="7" t="n">
        <v>0</v>
      </c>
      <c r="S17" s="7" t="n">
        <v>1</v>
      </c>
      <c r="T17" s="7" t="n">
        <v>9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15255.3</v>
      </c>
      <c r="Z17" s="7" t="n">
        <v>8</v>
      </c>
      <c r="AA17" s="7" t="n">
        <v>0</v>
      </c>
      <c r="AB17" s="7" t="n">
        <v>0</v>
      </c>
      <c r="AC17" s="7" t="n">
        <v>0</v>
      </c>
      <c r="AD17" s="7" t="n">
        <v>9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11609.5</v>
      </c>
      <c r="AJ17" s="7" t="n">
        <v>6</v>
      </c>
      <c r="AK17" s="7" t="n">
        <v>0</v>
      </c>
      <c r="AL17" s="7" t="n">
        <v>0</v>
      </c>
      <c r="AM17" s="7" t="n">
        <v>0</v>
      </c>
      <c r="AN17" s="7" t="n">
        <v>9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5892.75</v>
      </c>
      <c r="AT17" s="7" t="n">
        <v>3</v>
      </c>
      <c r="AU17" s="7" t="n">
        <v>0</v>
      </c>
      <c r="AV17" s="7" t="n">
        <v>0</v>
      </c>
      <c r="AW17" s="7" t="n">
        <v>0</v>
      </c>
      <c r="AX17" s="7" t="n">
        <v>2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1772.4088</v>
      </c>
      <c r="BQ17" s="7">
        <f>BO17/30*30</f>
        <v/>
      </c>
      <c r="BR17" s="7">
        <f>IFERROR(BL17/BE17,0)</f>
        <v/>
      </c>
    </row>
    <row r="18">
      <c r="A18" s="6" t="n">
        <v>12</v>
      </c>
      <c r="B18" s="6" t="inlineStr">
        <is>
          <t>2026-03-31</t>
        </is>
      </c>
      <c r="C18" s="6" t="inlineStr">
        <is>
          <t>ПТ</t>
        </is>
      </c>
      <c r="D18" s="6" t="inlineStr">
        <is>
          <t>Шамхалов Мурад Камилевич</t>
        </is>
      </c>
      <c r="E18" s="7" t="n">
        <v>11874</v>
      </c>
      <c r="F18" s="7" t="n">
        <v>7</v>
      </c>
      <c r="G18" s="7" t="n">
        <v>0</v>
      </c>
      <c r="H18" s="7" t="n">
        <v>0</v>
      </c>
      <c r="I18" s="7" t="n">
        <v>2</v>
      </c>
      <c r="J18" s="7" t="n">
        <v>7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3455</v>
      </c>
      <c r="P18" s="7" t="n">
        <v>2</v>
      </c>
      <c r="Q18" s="7" t="n">
        <v>0</v>
      </c>
      <c r="R18" s="7" t="n">
        <v>0</v>
      </c>
      <c r="S18" s="7" t="n">
        <v>1</v>
      </c>
      <c r="T18" s="7" t="n">
        <v>7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8258</v>
      </c>
      <c r="Z18" s="7" t="n">
        <v>5</v>
      </c>
      <c r="AA18" s="7" t="n">
        <v>0</v>
      </c>
      <c r="AB18" s="7" t="n">
        <v>0</v>
      </c>
      <c r="AC18" s="7" t="n">
        <v>1</v>
      </c>
      <c r="AD18" s="7" t="n">
        <v>7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13406.75</v>
      </c>
      <c r="AJ18" s="7" t="n">
        <v>10</v>
      </c>
      <c r="AK18" s="7" t="n">
        <v>0</v>
      </c>
      <c r="AL18" s="7" t="n">
        <v>0</v>
      </c>
      <c r="AM18" s="7" t="n">
        <v>1</v>
      </c>
      <c r="AN18" s="7" t="n">
        <v>7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6616.25</v>
      </c>
      <c r="AT18" s="7" t="n">
        <v>4</v>
      </c>
      <c r="AU18" s="7" t="n">
        <v>0</v>
      </c>
      <c r="AV18" s="7" t="n">
        <v>0</v>
      </c>
      <c r="AW18" s="7" t="n">
        <v>0</v>
      </c>
      <c r="AX18" s="7" t="n">
        <v>2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1288.75</v>
      </c>
      <c r="BQ18" s="7">
        <f>BO18/30*30</f>
        <v/>
      </c>
      <c r="BR18" s="7">
        <f>IFERROR(BL18/BE18,0)</f>
        <v/>
      </c>
    </row>
    <row r="19">
      <c r="A19" s="6" t="n">
        <v>13</v>
      </c>
      <c r="B19" s="6" t="inlineStr">
        <is>
          <t>2024-02-05</t>
        </is>
      </c>
      <c r="C19" s="6" t="inlineStr">
        <is>
          <t>МТ</t>
        </is>
      </c>
      <c r="D19" s="6" t="inlineStr">
        <is>
          <t>Шангов Павел Михайлович</t>
        </is>
      </c>
      <c r="E19" s="7" t="n">
        <v>34609.5</v>
      </c>
      <c r="F19" s="7" t="n">
        <v>17</v>
      </c>
      <c r="G19" s="7" t="n">
        <v>7140</v>
      </c>
      <c r="H19" s="7" t="n">
        <v>6</v>
      </c>
      <c r="I19" s="7" t="n">
        <v>0</v>
      </c>
      <c r="J19" s="7" t="n">
        <v>22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34609.5</v>
      </c>
      <c r="P19" s="7" t="n">
        <v>17</v>
      </c>
      <c r="Q19" s="7" t="n">
        <v>3570</v>
      </c>
      <c r="R19" s="7" t="n">
        <v>3</v>
      </c>
      <c r="S19" s="7" t="n">
        <v>0</v>
      </c>
      <c r="T19" s="7" t="n">
        <v>22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26014.75</v>
      </c>
      <c r="Z19" s="7" t="n">
        <v>13</v>
      </c>
      <c r="AA19" s="7" t="n">
        <v>4760</v>
      </c>
      <c r="AB19" s="7" t="n">
        <v>4</v>
      </c>
      <c r="AC19" s="7" t="n">
        <v>1</v>
      </c>
      <c r="AD19" s="7" t="n">
        <v>22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19582</v>
      </c>
      <c r="AJ19" s="7" t="n">
        <v>11</v>
      </c>
      <c r="AK19" s="7" t="n">
        <v>4760</v>
      </c>
      <c r="AL19" s="7" t="n">
        <v>4</v>
      </c>
      <c r="AM19" s="7" t="n">
        <v>1</v>
      </c>
      <c r="AN19" s="7" t="n">
        <v>22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6022.5</v>
      </c>
      <c r="AT19" s="7" t="n">
        <v>3</v>
      </c>
      <c r="AU19" s="7" t="n">
        <v>3570</v>
      </c>
      <c r="AV19" s="7" t="n">
        <v>3</v>
      </c>
      <c r="AW19" s="7" t="n">
        <v>0</v>
      </c>
      <c r="AX19" s="7" t="n">
        <v>6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1819.0703125</v>
      </c>
      <c r="BQ19" s="7">
        <f>BO19/30*30</f>
        <v/>
      </c>
      <c r="BR19" s="7">
        <f>IFERROR(BL19/BE19,0)</f>
        <v/>
      </c>
    </row>
    <row r="20">
      <c r="A20" s="8" t="n"/>
      <c r="B20" s="8" t="n"/>
      <c r="C20" s="8" t="n"/>
      <c r="D20" s="8" t="inlineStr">
        <is>
          <t>Итого ТЗ</t>
        </is>
      </c>
      <c r="E20" s="9">
        <f>SUM(E7:E19)</f>
        <v/>
      </c>
      <c r="F20" s="9">
        <f>SUM(F7:F19)</f>
        <v/>
      </c>
      <c r="G20" s="9">
        <f>SUM(G7:G19)</f>
        <v/>
      </c>
      <c r="H20" s="9">
        <f>SUM(H7:H19)</f>
        <v/>
      </c>
      <c r="I20" s="9">
        <f>SUM(I7:I19)</f>
        <v/>
      </c>
      <c r="J20" s="9">
        <f>SUM(J7:J19)</f>
        <v/>
      </c>
      <c r="K20" s="9">
        <f>SUM(K7:K19)</f>
        <v/>
      </c>
      <c r="L20" s="9">
        <f>SUM(L7:L19)</f>
        <v/>
      </c>
      <c r="M20" s="9">
        <f>SUM(M7:M19)</f>
        <v/>
      </c>
      <c r="N20" s="9">
        <f>SUM(N7:N19)</f>
        <v/>
      </c>
      <c r="O20" s="9">
        <f>SUM(O7:O19)</f>
        <v/>
      </c>
      <c r="P20" s="9">
        <f>SUM(P7:P19)</f>
        <v/>
      </c>
      <c r="Q20" s="9">
        <f>SUM(Q7:Q19)</f>
        <v/>
      </c>
      <c r="R20" s="9">
        <f>SUM(R7:R19)</f>
        <v/>
      </c>
      <c r="S20" s="9">
        <f>SUM(S7:S19)</f>
        <v/>
      </c>
      <c r="T20" s="9">
        <f>SUM(T7:T19)</f>
        <v/>
      </c>
      <c r="U20" s="9">
        <f>SUM(U7:U19)</f>
        <v/>
      </c>
      <c r="V20" s="9">
        <f>SUM(V7:V19)</f>
        <v/>
      </c>
      <c r="W20" s="9">
        <f>SUM(W7:W19)</f>
        <v/>
      </c>
      <c r="X20" s="9">
        <f>SUM(X7:X19)</f>
        <v/>
      </c>
      <c r="Y20" s="9">
        <f>SUM(Y7:Y19)</f>
        <v/>
      </c>
      <c r="Z20" s="9">
        <f>SUM(Z7:Z19)</f>
        <v/>
      </c>
      <c r="AA20" s="9">
        <f>SUM(AA7:AA19)</f>
        <v/>
      </c>
      <c r="AB20" s="9">
        <f>SUM(AB7:AB19)</f>
        <v/>
      </c>
      <c r="AC20" s="9">
        <f>SUM(AC7:AC19)</f>
        <v/>
      </c>
      <c r="AD20" s="9">
        <f>SUM(AD7:AD19)</f>
        <v/>
      </c>
      <c r="AE20" s="9">
        <f>SUM(AE7:AE19)</f>
        <v/>
      </c>
      <c r="AF20" s="9">
        <f>SUM(AF7:AF19)</f>
        <v/>
      </c>
      <c r="AG20" s="9">
        <f>SUM(AG7:AG19)</f>
        <v/>
      </c>
      <c r="AH20" s="9">
        <f>SUM(AH7:AH19)</f>
        <v/>
      </c>
      <c r="AI20" s="9">
        <f>SUM(AI7:AI19)</f>
        <v/>
      </c>
      <c r="AJ20" s="9">
        <f>SUM(AJ7:AJ19)</f>
        <v/>
      </c>
      <c r="AK20" s="9">
        <f>SUM(AK7:AK19)</f>
        <v/>
      </c>
      <c r="AL20" s="9">
        <f>SUM(AL7:AL19)</f>
        <v/>
      </c>
      <c r="AM20" s="9">
        <f>SUM(AM7:AM19)</f>
        <v/>
      </c>
      <c r="AN20" s="9">
        <f>SUM(AN7:AN19)</f>
        <v/>
      </c>
      <c r="AO20" s="9">
        <f>SUM(AO7:AO19)</f>
        <v/>
      </c>
      <c r="AP20" s="9">
        <f>SUM(AP7:AP19)</f>
        <v/>
      </c>
      <c r="AQ20" s="9">
        <f>SUM(AQ7:AQ19)</f>
        <v/>
      </c>
      <c r="AR20" s="9">
        <f>SUM(AR7:AR19)</f>
        <v/>
      </c>
      <c r="AS20" s="9">
        <f>SUM(AS7:AS19)</f>
        <v/>
      </c>
      <c r="AT20" s="9">
        <f>SUM(AT7:AT19)</f>
        <v/>
      </c>
      <c r="AU20" s="9">
        <f>SUM(AU7:AU19)</f>
        <v/>
      </c>
      <c r="AV20" s="9">
        <f>SUM(AV7:AV19)</f>
        <v/>
      </c>
      <c r="AW20" s="9">
        <f>SUM(AW7:AW19)</f>
        <v/>
      </c>
      <c r="AX20" s="9">
        <f>SUM(AX7:AX19)</f>
        <v/>
      </c>
      <c r="AY20" s="9">
        <f>SUM(AY7:AY19)</f>
        <v/>
      </c>
      <c r="AZ20" s="9">
        <f>SUM(AZ7:AZ19)</f>
        <v/>
      </c>
      <c r="BA20" s="9">
        <f>SUM(BA7:BA19)</f>
        <v/>
      </c>
      <c r="BB20" s="9">
        <f>SUM(BB7:BB19)</f>
        <v/>
      </c>
      <c r="BC20" s="9">
        <f>SUM(BC7:BC19)</f>
        <v/>
      </c>
      <c r="BD20" s="9">
        <f>SUM(BD7:BD19)</f>
        <v/>
      </c>
      <c r="BE20" s="9">
        <f>SUM(BE7:BE19)</f>
        <v/>
      </c>
      <c r="BF20" s="9">
        <f>SUM(BF7:BF19)</f>
        <v/>
      </c>
      <c r="BG20" s="9">
        <f>SUM(BG7:BG19)</f>
        <v/>
      </c>
      <c r="BH20" s="9">
        <f>SUM(BH7:BH19)</f>
        <v/>
      </c>
      <c r="BI20" s="9">
        <f>SUM(BI7:BI19)</f>
        <v/>
      </c>
      <c r="BJ20" s="9">
        <f>SUM(BJ7:BJ19)</f>
        <v/>
      </c>
      <c r="BK20" s="9">
        <f>SUM(BK7:BK19)</f>
        <v/>
      </c>
      <c r="BL20" s="9">
        <f>SUM(BL7:BL19)</f>
        <v/>
      </c>
      <c r="BM20" s="9">
        <f>SUM(BM7:BM19)</f>
        <v/>
      </c>
      <c r="BN20" s="9">
        <f>SUM(BN7:BN19)</f>
        <v/>
      </c>
      <c r="BO20" s="9">
        <f>SUM(BO7:BO19)</f>
        <v/>
      </c>
      <c r="BP20" s="9">
        <f>IFERROR(BK20/BD20,0)</f>
        <v/>
      </c>
      <c r="BQ20" s="9">
        <f>BO20/30*30</f>
        <v/>
      </c>
      <c r="BR20" s="9">
        <f>IFERROR(BL20/BE20,0)</f>
        <v/>
      </c>
    </row>
    <row r="22">
      <c r="A22" s="5" t="n"/>
      <c r="B22" s="5" t="n"/>
      <c r="C22" s="5" t="n"/>
      <c r="D22" s="5" t="inlineStr">
        <is>
          <t>ГРУППОВЫЕ ПРОГРАММЫ</t>
        </is>
      </c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  <c r="BG22" s="5" t="n"/>
      <c r="BH22" s="5" t="n"/>
      <c r="BI22" s="5" t="n"/>
      <c r="BJ22" s="5" t="n"/>
      <c r="BK22" s="5" t="n"/>
      <c r="BL22" s="5" t="n"/>
      <c r="BM22" s="5" t="n"/>
      <c r="BN22" s="5" t="n"/>
      <c r="BO22" s="5" t="n"/>
      <c r="BP22" s="5" t="n"/>
      <c r="BQ22" s="5" t="n"/>
      <c r="BR22" s="5" t="n"/>
    </row>
    <row r="23">
      <c r="A23" s="4" t="inlineStr">
        <is>
          <t>№</t>
        </is>
      </c>
      <c r="B23" s="4" t="inlineStr">
        <is>
          <t>Дата начала</t>
        </is>
      </c>
      <c r="C23" s="4" t="inlineStr">
        <is>
          <t>Статус</t>
        </is>
      </c>
      <c r="D23" s="4" t="inlineStr">
        <is>
          <t>ФИО</t>
        </is>
      </c>
      <c r="E23" s="4" t="inlineStr">
        <is>
          <t>Факт $ из 1С</t>
        </is>
      </c>
      <c r="F23" s="4" t="inlineStr">
        <is>
          <t>Факт ПТ</t>
        </is>
      </c>
      <c r="G23" s="4" t="inlineStr">
        <is>
          <t>Факт $ МГ/секции</t>
        </is>
      </c>
      <c r="H23" s="4" t="inlineStr">
        <is>
          <t>Факт МГ/секции</t>
        </is>
      </c>
      <c r="I23" s="4" t="inlineStr">
        <is>
          <t>Факт ВПТ</t>
        </is>
      </c>
      <c r="J23" s="4" t="inlineStr">
        <is>
          <t>Тех. задание ПТ</t>
        </is>
      </c>
      <c r="K23" s="4" t="inlineStr">
        <is>
          <t>Тех задание $</t>
        </is>
      </c>
      <c r="L23" s="4" t="inlineStr">
        <is>
          <t>Тех. задание ВПТ</t>
        </is>
      </c>
      <c r="M23" s="4" t="inlineStr">
        <is>
          <t>Разница ПТ $</t>
        </is>
      </c>
      <c r="N23" s="4" t="inlineStr">
        <is>
          <t>Факт СПЛИТ</t>
        </is>
      </c>
      <c r="O23" s="4" t="inlineStr">
        <is>
          <t>Факт $ из 1С</t>
        </is>
      </c>
      <c r="P23" s="4" t="inlineStr">
        <is>
          <t>Факт ПТ</t>
        </is>
      </c>
      <c r="Q23" s="4" t="inlineStr">
        <is>
          <t>Факт $ МГ/секции</t>
        </is>
      </c>
      <c r="R23" s="4" t="inlineStr">
        <is>
          <t>Факт МГ/секции</t>
        </is>
      </c>
      <c r="S23" s="4" t="inlineStr">
        <is>
          <t>Факт ВПТ</t>
        </is>
      </c>
      <c r="T23" s="4" t="inlineStr">
        <is>
          <t>Тех. задание ПТ</t>
        </is>
      </c>
      <c r="U23" s="4" t="inlineStr">
        <is>
          <t>Тех задание $</t>
        </is>
      </c>
      <c r="V23" s="4" t="inlineStr">
        <is>
          <t>Тех. задание ВПТ</t>
        </is>
      </c>
      <c r="W23" s="4" t="inlineStr">
        <is>
          <t>Разница ПТ $</t>
        </is>
      </c>
      <c r="X23" s="4" t="inlineStr">
        <is>
          <t>Факт СПЛИТ</t>
        </is>
      </c>
      <c r="Y23" s="4" t="inlineStr">
        <is>
          <t>Факт $ из 1С</t>
        </is>
      </c>
      <c r="Z23" s="4" t="inlineStr">
        <is>
          <t>Факт ПТ</t>
        </is>
      </c>
      <c r="AA23" s="4" t="inlineStr">
        <is>
          <t>Факт $ МГ/секции</t>
        </is>
      </c>
      <c r="AB23" s="4" t="inlineStr">
        <is>
          <t>Факт МГ/секции</t>
        </is>
      </c>
      <c r="AC23" s="4" t="inlineStr">
        <is>
          <t>Факт ВПТ</t>
        </is>
      </c>
      <c r="AD23" s="4" t="inlineStr">
        <is>
          <t>Тех. задание ПТ</t>
        </is>
      </c>
      <c r="AE23" s="4" t="inlineStr">
        <is>
          <t>Тех задание $</t>
        </is>
      </c>
      <c r="AF23" s="4" t="inlineStr">
        <is>
          <t>Тех. задание ВПТ</t>
        </is>
      </c>
      <c r="AG23" s="4" t="inlineStr">
        <is>
          <t>Разница ПТ $</t>
        </is>
      </c>
      <c r="AH23" s="4" t="inlineStr">
        <is>
          <t>Факт СПЛИТ</t>
        </is>
      </c>
      <c r="AI23" s="4" t="inlineStr">
        <is>
          <t>Факт $ из 1С</t>
        </is>
      </c>
      <c r="AJ23" s="4" t="inlineStr">
        <is>
          <t>Факт ПТ</t>
        </is>
      </c>
      <c r="AK23" s="4" t="inlineStr">
        <is>
          <t>Факт $ МГ/секции</t>
        </is>
      </c>
      <c r="AL23" s="4" t="inlineStr">
        <is>
          <t>Факт МГ/секции</t>
        </is>
      </c>
      <c r="AM23" s="4" t="inlineStr">
        <is>
          <t>Факт ВПТ</t>
        </is>
      </c>
      <c r="AN23" s="4" t="inlineStr">
        <is>
          <t>Тех. задание ПТ</t>
        </is>
      </c>
      <c r="AO23" s="4" t="inlineStr">
        <is>
          <t>Тех задание $</t>
        </is>
      </c>
      <c r="AP23" s="4" t="inlineStr">
        <is>
          <t>Тех. задание ВПТ</t>
        </is>
      </c>
      <c r="AQ23" s="4" t="inlineStr">
        <is>
          <t>Разница ПТ $</t>
        </is>
      </c>
      <c r="AR23" s="4" t="inlineStr">
        <is>
          <t>Факт СПЛИТ</t>
        </is>
      </c>
      <c r="AS23" s="4" t="inlineStr">
        <is>
          <t>Факт $ из 1С</t>
        </is>
      </c>
      <c r="AT23" s="4" t="inlineStr">
        <is>
          <t>Факт ПТ</t>
        </is>
      </c>
      <c r="AU23" s="4" t="inlineStr">
        <is>
          <t>Факт $ МГ/секции</t>
        </is>
      </c>
      <c r="AV23" s="4" t="inlineStr">
        <is>
          <t>Факт МГ/секции</t>
        </is>
      </c>
      <c r="AW23" s="4" t="inlineStr">
        <is>
          <t>Факт ВПТ</t>
        </is>
      </c>
      <c r="AX23" s="4" t="inlineStr">
        <is>
          <t>Тех. задание ПТ</t>
        </is>
      </c>
      <c r="AY23" s="4" t="inlineStr">
        <is>
          <t>Тех задание $</t>
        </is>
      </c>
      <c r="AZ23" s="4" t="inlineStr">
        <is>
          <t>Тех. задание ВПТ</t>
        </is>
      </c>
      <c r="BA23" s="4" t="inlineStr">
        <is>
          <t>Разница ПТ $</t>
        </is>
      </c>
      <c r="BB23" s="4" t="inlineStr">
        <is>
          <t>Факт СПЛИТ</t>
        </is>
      </c>
      <c r="BC23" s="4" t="inlineStr"/>
      <c r="BD23" s="4" t="inlineStr">
        <is>
          <t>Тех. задание ПТ</t>
        </is>
      </c>
      <c r="BE23" s="4" t="inlineStr">
        <is>
          <t>Факт ПТ</t>
        </is>
      </c>
      <c r="BF23" s="4" t="inlineStr">
        <is>
          <t>Факт СПЛИТ</t>
        </is>
      </c>
      <c r="BG23" s="4" t="inlineStr">
        <is>
          <t>Тех. задание ВПТ</t>
        </is>
      </c>
      <c r="BH23" s="4" t="inlineStr">
        <is>
          <t>Факт ВПТ</t>
        </is>
      </c>
      <c r="BI23" s="4" t="inlineStr">
        <is>
          <t>Тех. задание</t>
        </is>
      </c>
      <c r="BJ23" s="4" t="inlineStr">
        <is>
          <t>Факт</t>
        </is>
      </c>
      <c r="BK23" s="4" t="inlineStr">
        <is>
          <t>Тех задание $</t>
        </is>
      </c>
      <c r="BL23" s="4" t="inlineStr">
        <is>
          <t>Факт ПТ 1С $</t>
        </is>
      </c>
      <c r="BM23" s="4" t="inlineStr">
        <is>
          <t>Факт МГ/секции 1С $</t>
        </is>
      </c>
      <c r="BN23" s="4" t="inlineStr">
        <is>
          <t>Прочие услуги $</t>
        </is>
      </c>
      <c r="BO23" s="4" t="inlineStr">
        <is>
          <t>Факт общий $</t>
        </is>
      </c>
      <c r="BP23" s="4" t="inlineStr">
        <is>
          <t>Средняя стоимость ПТ прошлого месяца $</t>
        </is>
      </c>
      <c r="BQ23" s="4" t="inlineStr">
        <is>
          <t>Ранрейт $</t>
        </is>
      </c>
      <c r="BR23" s="4" t="inlineStr">
        <is>
          <t>Средняя стоимость ПТ на новый месяц</t>
        </is>
      </c>
    </row>
    <row r="24">
      <c r="A24" s="6" t="n">
        <v>14</v>
      </c>
      <c r="B24" s="6" t="inlineStr">
        <is>
          <t>2025-09-22</t>
        </is>
      </c>
      <c r="C24" s="6" t="inlineStr">
        <is>
          <t>ПТ</t>
        </is>
      </c>
      <c r="D24" s="6" t="inlineStr">
        <is>
          <t>Емельянова Юлия Витальевна</t>
        </is>
      </c>
      <c r="E24" s="7" t="n">
        <v>12013</v>
      </c>
      <c r="F24" s="7" t="n">
        <v>8</v>
      </c>
      <c r="G24" s="7" t="n">
        <v>0</v>
      </c>
      <c r="H24" s="7" t="n">
        <v>0</v>
      </c>
      <c r="I24" s="7" t="n">
        <v>2</v>
      </c>
      <c r="J24" s="7" t="n">
        <v>12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10852.5</v>
      </c>
      <c r="P24" s="7" t="n">
        <v>8</v>
      </c>
      <c r="Q24" s="7" t="n">
        <v>0</v>
      </c>
      <c r="R24" s="7" t="n">
        <v>0</v>
      </c>
      <c r="S24" s="7" t="n">
        <v>3</v>
      </c>
      <c r="T24" s="7" t="n">
        <v>12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7046</v>
      </c>
      <c r="Z24" s="7" t="n">
        <v>4</v>
      </c>
      <c r="AA24" s="7" t="n">
        <v>0</v>
      </c>
      <c r="AB24" s="7" t="n">
        <v>0</v>
      </c>
      <c r="AC24" s="7" t="n">
        <v>2</v>
      </c>
      <c r="AD24" s="7" t="n">
        <v>12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12202</v>
      </c>
      <c r="AJ24" s="7" t="n">
        <v>7</v>
      </c>
      <c r="AK24" s="7" t="n">
        <v>5150</v>
      </c>
      <c r="AL24" s="7" t="n">
        <v>5</v>
      </c>
      <c r="AM24" s="7" t="n">
        <v>0</v>
      </c>
      <c r="AN24" s="7" t="n">
        <v>12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5156</v>
      </c>
      <c r="AT24" s="7" t="n">
        <v>3</v>
      </c>
      <c r="AU24" s="7" t="n">
        <v>0</v>
      </c>
      <c r="AV24" s="7" t="n">
        <v>0</v>
      </c>
      <c r="AW24" s="7" t="n">
        <v>0</v>
      </c>
      <c r="AX24" s="7" t="n">
        <v>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1216.693548387097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2017-01-14</t>
        </is>
      </c>
      <c r="C25" s="6" t="inlineStr">
        <is>
          <t>ТВК</t>
        </is>
      </c>
      <c r="D25" s="6" t="inlineStr">
        <is>
          <t>Панкова Ксения Евгеньевна</t>
        </is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10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10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23058.25</v>
      </c>
      <c r="Z25" s="7" t="n">
        <v>10</v>
      </c>
      <c r="AA25" s="7" t="n">
        <v>8147.5</v>
      </c>
      <c r="AB25" s="7" t="n">
        <v>8</v>
      </c>
      <c r="AC25" s="7" t="n">
        <v>0</v>
      </c>
      <c r="AD25" s="7" t="n">
        <v>10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38413.5</v>
      </c>
      <c r="AJ25" s="7" t="n">
        <v>16</v>
      </c>
      <c r="AK25" s="7" t="n">
        <v>14062.5</v>
      </c>
      <c r="AL25" s="7" t="n">
        <v>12</v>
      </c>
      <c r="AM25" s="7" t="n">
        <v>0</v>
      </c>
      <c r="AN25" s="7" t="n">
        <v>10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1</v>
      </c>
      <c r="AS25" s="7" t="n">
        <v>13969.25</v>
      </c>
      <c r="AT25" s="7" t="n">
        <v>6</v>
      </c>
      <c r="AU25" s="7" t="n">
        <v>2780</v>
      </c>
      <c r="AV25" s="7" t="n">
        <v>2</v>
      </c>
      <c r="AW25" s="7" t="n">
        <v>0</v>
      </c>
      <c r="AX25" s="7" t="n">
        <v>3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1797.817307692308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2025-04-01</t>
        </is>
      </c>
      <c r="C26" s="6" t="inlineStr">
        <is>
          <t>МТ</t>
        </is>
      </c>
      <c r="D26" s="6" t="inlineStr">
        <is>
          <t>Петрова Анастасия Сергеевна</t>
        </is>
      </c>
      <c r="E26" s="7" t="n">
        <v>27718.25</v>
      </c>
      <c r="F26" s="7" t="n">
        <v>16</v>
      </c>
      <c r="G26" s="7" t="n">
        <v>32692.75</v>
      </c>
      <c r="H26" s="7" t="n">
        <v>24</v>
      </c>
      <c r="I26" s="7" t="n">
        <v>0</v>
      </c>
      <c r="J26" s="7" t="n">
        <v>40</v>
      </c>
      <c r="K26" s="7">
        <f>ROUND(J26*BP26/100,0)*100</f>
        <v/>
      </c>
      <c r="L26" s="7" t="n">
        <v>0</v>
      </c>
      <c r="M26" s="7">
        <f>E26-K26</f>
        <v/>
      </c>
      <c r="N26" s="7" t="n">
        <v>1</v>
      </c>
      <c r="O26" s="7" t="n">
        <v>26624</v>
      </c>
      <c r="P26" s="7" t="n">
        <v>14</v>
      </c>
      <c r="Q26" s="7" t="n">
        <v>32603.75</v>
      </c>
      <c r="R26" s="7" t="n">
        <v>25</v>
      </c>
      <c r="S26" s="7" t="n">
        <v>0</v>
      </c>
      <c r="T26" s="7" t="n">
        <v>40</v>
      </c>
      <c r="U26" s="7">
        <f>ROUND(T26*BP26/100,0)*100</f>
        <v/>
      </c>
      <c r="V26" s="7" t="n">
        <v>0</v>
      </c>
      <c r="W26" s="7">
        <f>O26-U26</f>
        <v/>
      </c>
      <c r="X26" s="7" t="n">
        <v>2</v>
      </c>
      <c r="Y26" s="7" t="n">
        <v>8607.5</v>
      </c>
      <c r="Z26" s="7" t="n">
        <v>6</v>
      </c>
      <c r="AA26" s="7" t="n">
        <v>25457.5</v>
      </c>
      <c r="AB26" s="7" t="n">
        <v>19</v>
      </c>
      <c r="AC26" s="7" t="n">
        <v>0</v>
      </c>
      <c r="AD26" s="7" t="n">
        <v>40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15588.75</v>
      </c>
      <c r="AJ26" s="7" t="n">
        <v>9</v>
      </c>
      <c r="AK26" s="7" t="n">
        <v>27710.5</v>
      </c>
      <c r="AL26" s="7" t="n">
        <v>23</v>
      </c>
      <c r="AM26" s="7" t="n">
        <v>0</v>
      </c>
      <c r="AN26" s="7" t="n">
        <v>40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5235</v>
      </c>
      <c r="AT26" s="7" t="n">
        <v>3</v>
      </c>
      <c r="AU26" s="7" t="n">
        <v>9330</v>
      </c>
      <c r="AV26" s="7" t="n">
        <v>7</v>
      </c>
      <c r="AW26" s="7" t="n">
        <v>0</v>
      </c>
      <c r="AX26" s="7" t="n">
        <v>11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1471.191037735849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2024-05-01</t>
        </is>
      </c>
      <c r="C27" s="6" t="inlineStr">
        <is>
          <t>МТ</t>
        </is>
      </c>
      <c r="D27" s="6" t="inlineStr">
        <is>
          <t>Попова Яна Юрьевна</t>
        </is>
      </c>
      <c r="E27" s="7" t="n">
        <v>6373.75</v>
      </c>
      <c r="F27" s="7" t="n">
        <v>4</v>
      </c>
      <c r="G27" s="7" t="n">
        <v>0</v>
      </c>
      <c r="H27" s="7" t="n">
        <v>0</v>
      </c>
      <c r="I27" s="7" t="n">
        <v>0</v>
      </c>
      <c r="J27" s="7" t="n">
        <v>2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2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2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2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0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1593.4375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2018-10-12</t>
        </is>
      </c>
      <c r="C28" s="6" t="inlineStr">
        <is>
          <t>МТ</t>
        </is>
      </c>
      <c r="D28" s="6" t="inlineStr">
        <is>
          <t>Пронькина Елена Александровна</t>
        </is>
      </c>
      <c r="E28" s="7" t="n">
        <v>11433.5</v>
      </c>
      <c r="F28" s="7" t="n">
        <v>6</v>
      </c>
      <c r="G28" s="7" t="n">
        <v>1360</v>
      </c>
      <c r="H28" s="7" t="n">
        <v>2</v>
      </c>
      <c r="I28" s="7" t="n">
        <v>0</v>
      </c>
      <c r="J28" s="7" t="n">
        <v>13</v>
      </c>
      <c r="K28" s="7">
        <f>ROUND(J28*BP28/100,0)*100</f>
        <v/>
      </c>
      <c r="L28" s="7" t="n">
        <v>0</v>
      </c>
      <c r="M28" s="7">
        <f>E28-K28</f>
        <v/>
      </c>
      <c r="N28" s="7" t="n">
        <v>4</v>
      </c>
      <c r="O28" s="7" t="n">
        <v>9198</v>
      </c>
      <c r="P28" s="7" t="n">
        <v>5</v>
      </c>
      <c r="Q28" s="7" t="n">
        <v>750</v>
      </c>
      <c r="R28" s="7" t="n">
        <v>1</v>
      </c>
      <c r="S28" s="7" t="n">
        <v>0</v>
      </c>
      <c r="T28" s="7" t="n">
        <v>13</v>
      </c>
      <c r="U28" s="7">
        <f>ROUND(T28*BP28/100,0)*100</f>
        <v/>
      </c>
      <c r="V28" s="7" t="n">
        <v>0</v>
      </c>
      <c r="W28" s="7">
        <f>O28-U28</f>
        <v/>
      </c>
      <c r="X28" s="7" t="n">
        <v>4</v>
      </c>
      <c r="Y28" s="7" t="n">
        <v>11190.37</v>
      </c>
      <c r="Z28" s="7" t="n">
        <v>6</v>
      </c>
      <c r="AA28" s="7" t="n">
        <v>750</v>
      </c>
      <c r="AB28" s="7" t="n">
        <v>1</v>
      </c>
      <c r="AC28" s="7" t="n">
        <v>0</v>
      </c>
      <c r="AD28" s="7" t="n">
        <v>13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3</v>
      </c>
      <c r="AI28" s="7" t="n">
        <v>11910.75</v>
      </c>
      <c r="AJ28" s="7" t="n">
        <v>6</v>
      </c>
      <c r="AK28" s="7" t="n">
        <v>0</v>
      </c>
      <c r="AL28" s="7" t="n">
        <v>0</v>
      </c>
      <c r="AM28" s="7" t="n">
        <v>0</v>
      </c>
      <c r="AN28" s="7" t="n">
        <v>13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3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4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2157.321428571428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2017-01-14</t>
        </is>
      </c>
      <c r="C29" s="6" t="inlineStr">
        <is>
          <t>МТ</t>
        </is>
      </c>
      <c r="D29" s="6" t="inlineStr">
        <is>
          <t>Редькина Анастасия Анатольевна</t>
        </is>
      </c>
      <c r="E29" s="7" t="n">
        <v>40244</v>
      </c>
      <c r="F29" s="7" t="n">
        <v>20</v>
      </c>
      <c r="G29" s="7" t="n">
        <v>2380</v>
      </c>
      <c r="H29" s="7" t="n">
        <v>2</v>
      </c>
      <c r="I29" s="7" t="n">
        <v>0</v>
      </c>
      <c r="J29" s="7" t="n">
        <v>30</v>
      </c>
      <c r="K29" s="7">
        <f>ROUND(J29*BP29/100,0)*100</f>
        <v/>
      </c>
      <c r="L29" s="7" t="n">
        <v>0</v>
      </c>
      <c r="M29" s="7">
        <f>E29-K29</f>
        <v/>
      </c>
      <c r="N29" s="7" t="n">
        <v>1</v>
      </c>
      <c r="O29" s="7" t="n">
        <v>32539.16</v>
      </c>
      <c r="P29" s="7" t="n">
        <v>17</v>
      </c>
      <c r="Q29" s="7" t="n">
        <v>11900</v>
      </c>
      <c r="R29" s="7" t="n">
        <v>10</v>
      </c>
      <c r="S29" s="7" t="n">
        <v>0</v>
      </c>
      <c r="T29" s="7" t="n">
        <v>30</v>
      </c>
      <c r="U29" s="7">
        <f>ROUND(T29*BP29/100,0)*100</f>
        <v/>
      </c>
      <c r="V29" s="7" t="n">
        <v>0</v>
      </c>
      <c r="W29" s="7">
        <f>O29-U29</f>
        <v/>
      </c>
      <c r="X29" s="7" t="n">
        <v>1</v>
      </c>
      <c r="Y29" s="7" t="n">
        <v>29123.91</v>
      </c>
      <c r="Z29" s="7" t="n">
        <v>15</v>
      </c>
      <c r="AA29" s="7" t="n">
        <v>7140</v>
      </c>
      <c r="AB29" s="7" t="n">
        <v>6</v>
      </c>
      <c r="AC29" s="7" t="n">
        <v>0</v>
      </c>
      <c r="AD29" s="7" t="n">
        <v>30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1</v>
      </c>
      <c r="AI29" s="7" t="n">
        <v>27279.42</v>
      </c>
      <c r="AJ29" s="7" t="n">
        <v>15</v>
      </c>
      <c r="AK29" s="7" t="n">
        <v>7140</v>
      </c>
      <c r="AL29" s="7" t="n">
        <v>6</v>
      </c>
      <c r="AM29" s="7" t="n">
        <v>0</v>
      </c>
      <c r="AN29" s="7" t="n">
        <v>30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11241.09</v>
      </c>
      <c r="AT29" s="7" t="n">
        <v>6</v>
      </c>
      <c r="AU29" s="7" t="n">
        <v>2380</v>
      </c>
      <c r="AV29" s="7" t="n">
        <v>2</v>
      </c>
      <c r="AW29" s="7" t="n">
        <v>0</v>
      </c>
      <c r="AX29" s="7" t="n">
        <v>9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1798.150759493671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2024-09-01</t>
        </is>
      </c>
      <c r="C30" s="6" t="inlineStr">
        <is>
          <t>МТ</t>
        </is>
      </c>
      <c r="D30" s="6" t="inlineStr">
        <is>
          <t>Смирнова Валерия Евгеньевна</t>
        </is>
      </c>
      <c r="E30" s="7" t="n">
        <v>27628.12</v>
      </c>
      <c r="F30" s="7" t="n">
        <v>16</v>
      </c>
      <c r="G30" s="7" t="n">
        <v>0</v>
      </c>
      <c r="H30" s="7" t="n">
        <v>0</v>
      </c>
      <c r="I30" s="7" t="n">
        <v>0</v>
      </c>
      <c r="J30" s="7" t="n">
        <v>20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31219.25</v>
      </c>
      <c r="P30" s="7" t="n">
        <v>17</v>
      </c>
      <c r="Q30" s="7" t="n">
        <v>0</v>
      </c>
      <c r="R30" s="7" t="n">
        <v>0</v>
      </c>
      <c r="S30" s="7" t="n">
        <v>0</v>
      </c>
      <c r="T30" s="7" t="n">
        <v>20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25037.75</v>
      </c>
      <c r="Z30" s="7" t="n">
        <v>13</v>
      </c>
      <c r="AA30" s="7" t="n">
        <v>1912.5</v>
      </c>
      <c r="AB30" s="7" t="n">
        <v>2</v>
      </c>
      <c r="AC30" s="7" t="n">
        <v>0</v>
      </c>
      <c r="AD30" s="7" t="n">
        <v>20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24575.25</v>
      </c>
      <c r="AJ30" s="7" t="n">
        <v>13</v>
      </c>
      <c r="AK30" s="7" t="n">
        <v>850</v>
      </c>
      <c r="AL30" s="7" t="n">
        <v>1</v>
      </c>
      <c r="AM30" s="7" t="n">
        <v>0</v>
      </c>
      <c r="AN30" s="7" t="n">
        <v>20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35323.25</v>
      </c>
      <c r="AT30" s="7" t="n">
        <v>12</v>
      </c>
      <c r="AU30" s="7" t="n">
        <v>0</v>
      </c>
      <c r="AV30" s="7" t="n">
        <v>0</v>
      </c>
      <c r="AW30" s="7" t="n">
        <v>0</v>
      </c>
      <c r="AX30" s="7" t="n">
        <v>6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1789.81</v>
      </c>
      <c r="BQ30" s="7">
        <f>BO30/30*30</f>
        <v/>
      </c>
      <c r="BR30" s="7">
        <f>IFERROR(BL30/BE30,0)</f>
        <v/>
      </c>
    </row>
    <row r="31">
      <c r="A31" s="8" t="n"/>
      <c r="B31" s="8" t="n"/>
      <c r="C31" s="8" t="n"/>
      <c r="D31" s="8" t="inlineStr">
        <is>
          <t>Итого ГП</t>
        </is>
      </c>
      <c r="E31" s="9">
        <f>SUM(E24:E30)</f>
        <v/>
      </c>
      <c r="F31" s="9">
        <f>SUM(F24:F30)</f>
        <v/>
      </c>
      <c r="G31" s="9">
        <f>SUM(G24:G30)</f>
        <v/>
      </c>
      <c r="H31" s="9">
        <f>SUM(H24:H30)</f>
        <v/>
      </c>
      <c r="I31" s="9">
        <f>SUM(I24:I30)</f>
        <v/>
      </c>
      <c r="J31" s="9">
        <f>SUM(J24:J30)</f>
        <v/>
      </c>
      <c r="K31" s="9">
        <f>SUM(K24:K30)</f>
        <v/>
      </c>
      <c r="L31" s="9">
        <f>SUM(L24:L30)</f>
        <v/>
      </c>
      <c r="M31" s="9">
        <f>SUM(M24:M30)</f>
        <v/>
      </c>
      <c r="N31" s="9">
        <f>SUM(N24:N30)</f>
        <v/>
      </c>
      <c r="O31" s="9">
        <f>SUM(O24:O30)</f>
        <v/>
      </c>
      <c r="P31" s="9">
        <f>SUM(P24:P30)</f>
        <v/>
      </c>
      <c r="Q31" s="9">
        <f>SUM(Q24:Q30)</f>
        <v/>
      </c>
      <c r="R31" s="9">
        <f>SUM(R24:R30)</f>
        <v/>
      </c>
      <c r="S31" s="9">
        <f>SUM(S24:S30)</f>
        <v/>
      </c>
      <c r="T31" s="9">
        <f>SUM(T24:T30)</f>
        <v/>
      </c>
      <c r="U31" s="9">
        <f>SUM(U24:U30)</f>
        <v/>
      </c>
      <c r="V31" s="9">
        <f>SUM(V24:V30)</f>
        <v/>
      </c>
      <c r="W31" s="9">
        <f>SUM(W24:W30)</f>
        <v/>
      </c>
      <c r="X31" s="9">
        <f>SUM(X24:X30)</f>
        <v/>
      </c>
      <c r="Y31" s="9">
        <f>SUM(Y24:Y30)</f>
        <v/>
      </c>
      <c r="Z31" s="9">
        <f>SUM(Z24:Z30)</f>
        <v/>
      </c>
      <c r="AA31" s="9">
        <f>SUM(AA24:AA30)</f>
        <v/>
      </c>
      <c r="AB31" s="9">
        <f>SUM(AB24:AB30)</f>
        <v/>
      </c>
      <c r="AC31" s="9">
        <f>SUM(AC24:AC30)</f>
        <v/>
      </c>
      <c r="AD31" s="9">
        <f>SUM(AD24:AD30)</f>
        <v/>
      </c>
      <c r="AE31" s="9">
        <f>SUM(AE24:AE30)</f>
        <v/>
      </c>
      <c r="AF31" s="9">
        <f>SUM(AF24:AF30)</f>
        <v/>
      </c>
      <c r="AG31" s="9">
        <f>SUM(AG24:AG30)</f>
        <v/>
      </c>
      <c r="AH31" s="9">
        <f>SUM(AH24:AH30)</f>
        <v/>
      </c>
      <c r="AI31" s="9">
        <f>SUM(AI24:AI30)</f>
        <v/>
      </c>
      <c r="AJ31" s="9">
        <f>SUM(AJ24:AJ30)</f>
        <v/>
      </c>
      <c r="AK31" s="9">
        <f>SUM(AK24:AK30)</f>
        <v/>
      </c>
      <c r="AL31" s="9">
        <f>SUM(AL24:AL30)</f>
        <v/>
      </c>
      <c r="AM31" s="9">
        <f>SUM(AM24:AM30)</f>
        <v/>
      </c>
      <c r="AN31" s="9">
        <f>SUM(AN24:AN30)</f>
        <v/>
      </c>
      <c r="AO31" s="9">
        <f>SUM(AO24:AO30)</f>
        <v/>
      </c>
      <c r="AP31" s="9">
        <f>SUM(AP24:AP30)</f>
        <v/>
      </c>
      <c r="AQ31" s="9">
        <f>SUM(AQ24:AQ30)</f>
        <v/>
      </c>
      <c r="AR31" s="9">
        <f>SUM(AR24:AR30)</f>
        <v/>
      </c>
      <c r="AS31" s="9">
        <f>SUM(AS24:AS30)</f>
        <v/>
      </c>
      <c r="AT31" s="9">
        <f>SUM(AT24:AT30)</f>
        <v/>
      </c>
      <c r="AU31" s="9">
        <f>SUM(AU24:AU30)</f>
        <v/>
      </c>
      <c r="AV31" s="9">
        <f>SUM(AV24:AV30)</f>
        <v/>
      </c>
      <c r="AW31" s="9">
        <f>SUM(AW24:AW30)</f>
        <v/>
      </c>
      <c r="AX31" s="9">
        <f>SUM(AX24:AX30)</f>
        <v/>
      </c>
      <c r="AY31" s="9">
        <f>SUM(AY24:AY30)</f>
        <v/>
      </c>
      <c r="AZ31" s="9">
        <f>SUM(AZ24:AZ30)</f>
        <v/>
      </c>
      <c r="BA31" s="9">
        <f>SUM(BA24:BA30)</f>
        <v/>
      </c>
      <c r="BB31" s="9">
        <f>SUM(BB24:BB30)</f>
        <v/>
      </c>
      <c r="BC31" s="9">
        <f>SUM(BC24:BC30)</f>
        <v/>
      </c>
      <c r="BD31" s="9">
        <f>SUM(BD24:BD30)</f>
        <v/>
      </c>
      <c r="BE31" s="9">
        <f>SUM(BE24:BE30)</f>
        <v/>
      </c>
      <c r="BF31" s="9">
        <f>SUM(BF24:BF30)</f>
        <v/>
      </c>
      <c r="BG31" s="9">
        <f>SUM(BG24:BG30)</f>
        <v/>
      </c>
      <c r="BH31" s="9">
        <f>SUM(BH24:BH30)</f>
        <v/>
      </c>
      <c r="BI31" s="9">
        <f>SUM(BI24:BI30)</f>
        <v/>
      </c>
      <c r="BJ31" s="9">
        <f>SUM(BJ24:BJ30)</f>
        <v/>
      </c>
      <c r="BK31" s="9">
        <f>SUM(BK24:BK30)</f>
        <v/>
      </c>
      <c r="BL31" s="9">
        <f>SUM(BL24:BL30)</f>
        <v/>
      </c>
      <c r="BM31" s="9">
        <f>SUM(BM24:BM30)</f>
        <v/>
      </c>
      <c r="BN31" s="9">
        <f>SUM(BN24:BN30)</f>
        <v/>
      </c>
      <c r="BO31" s="9">
        <f>SUM(BO24:BO30)</f>
        <v/>
      </c>
      <c r="BP31" s="9">
        <f>IFERROR(BK31/BD31,0)</f>
        <v/>
      </c>
      <c r="BQ31" s="9">
        <f>BO31/30*30</f>
        <v/>
      </c>
      <c r="BR31" s="9">
        <f>IFERROR(BL31/BE31,0)</f>
        <v/>
      </c>
    </row>
    <row r="33">
      <c r="A33" s="5" t="n"/>
      <c r="B33" s="5" t="n"/>
      <c r="C33" s="5" t="n"/>
      <c r="D33" s="5" t="inlineStr">
        <is>
          <t>ФУНКЦИОНАЛЬНЫЙ ТРЕНИНГ</t>
        </is>
      </c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  <c r="BG33" s="5" t="n"/>
      <c r="BH33" s="5" t="n"/>
      <c r="BI33" s="5" t="n"/>
      <c r="BJ33" s="5" t="n"/>
      <c r="BK33" s="5" t="n"/>
      <c r="BL33" s="5" t="n"/>
      <c r="BM33" s="5" t="n"/>
      <c r="BN33" s="5" t="n"/>
      <c r="BO33" s="5" t="n"/>
      <c r="BP33" s="5" t="n"/>
      <c r="BQ33" s="5" t="n"/>
      <c r="BR33" s="5" t="n"/>
    </row>
    <row r="34">
      <c r="A34" s="4" t="inlineStr">
        <is>
          <t>№</t>
        </is>
      </c>
      <c r="B34" s="4" t="inlineStr">
        <is>
          <t>Дата начала</t>
        </is>
      </c>
      <c r="C34" s="4" t="inlineStr">
        <is>
          <t>Статус</t>
        </is>
      </c>
      <c r="D34" s="4" t="inlineStr">
        <is>
          <t>ФИО</t>
        </is>
      </c>
      <c r="E34" s="4" t="inlineStr">
        <is>
          <t>Факт $ из 1С</t>
        </is>
      </c>
      <c r="F34" s="4" t="inlineStr">
        <is>
          <t>Факт ПТ</t>
        </is>
      </c>
      <c r="G34" s="4" t="inlineStr">
        <is>
          <t>Факт $ МГ/секции</t>
        </is>
      </c>
      <c r="H34" s="4" t="inlineStr">
        <is>
          <t>Факт МГ/секции</t>
        </is>
      </c>
      <c r="I34" s="4" t="inlineStr">
        <is>
          <t>Факт ВПТ</t>
        </is>
      </c>
      <c r="J34" s="4" t="inlineStr">
        <is>
          <t>Тех. задание ПТ</t>
        </is>
      </c>
      <c r="K34" s="4" t="inlineStr">
        <is>
          <t>Тех задание $</t>
        </is>
      </c>
      <c r="L34" s="4" t="inlineStr">
        <is>
          <t>Тех. задание ВПТ</t>
        </is>
      </c>
      <c r="M34" s="4" t="inlineStr">
        <is>
          <t>Разница ПТ $</t>
        </is>
      </c>
      <c r="N34" s="4" t="inlineStr">
        <is>
          <t>Факт СПЛИТ</t>
        </is>
      </c>
      <c r="O34" s="4" t="inlineStr">
        <is>
          <t>Факт $ из 1С</t>
        </is>
      </c>
      <c r="P34" s="4" t="inlineStr">
        <is>
          <t>Факт ПТ</t>
        </is>
      </c>
      <c r="Q34" s="4" t="inlineStr">
        <is>
          <t>Факт $ МГ/секции</t>
        </is>
      </c>
      <c r="R34" s="4" t="inlineStr">
        <is>
          <t>Факт МГ/секции</t>
        </is>
      </c>
      <c r="S34" s="4" t="inlineStr">
        <is>
          <t>Факт ВПТ</t>
        </is>
      </c>
      <c r="T34" s="4" t="inlineStr">
        <is>
          <t>Тех. задание ПТ</t>
        </is>
      </c>
      <c r="U34" s="4" t="inlineStr">
        <is>
          <t>Тех задание $</t>
        </is>
      </c>
      <c r="V34" s="4" t="inlineStr">
        <is>
          <t>Тех. задание ВПТ</t>
        </is>
      </c>
      <c r="W34" s="4" t="inlineStr">
        <is>
          <t>Разница ПТ $</t>
        </is>
      </c>
      <c r="X34" s="4" t="inlineStr">
        <is>
          <t>Факт СПЛИТ</t>
        </is>
      </c>
      <c r="Y34" s="4" t="inlineStr">
        <is>
          <t>Факт $ из 1С</t>
        </is>
      </c>
      <c r="Z34" s="4" t="inlineStr">
        <is>
          <t>Факт ПТ</t>
        </is>
      </c>
      <c r="AA34" s="4" t="inlineStr">
        <is>
          <t>Факт $ МГ/секции</t>
        </is>
      </c>
      <c r="AB34" s="4" t="inlineStr">
        <is>
          <t>Факт МГ/секции</t>
        </is>
      </c>
      <c r="AC34" s="4" t="inlineStr">
        <is>
          <t>Факт ВПТ</t>
        </is>
      </c>
      <c r="AD34" s="4" t="inlineStr">
        <is>
          <t>Тех. задание ПТ</t>
        </is>
      </c>
      <c r="AE34" s="4" t="inlineStr">
        <is>
          <t>Тех задание $</t>
        </is>
      </c>
      <c r="AF34" s="4" t="inlineStr">
        <is>
          <t>Тех. задание ВПТ</t>
        </is>
      </c>
      <c r="AG34" s="4" t="inlineStr">
        <is>
          <t>Разница ПТ $</t>
        </is>
      </c>
      <c r="AH34" s="4" t="inlineStr">
        <is>
          <t>Факт СПЛИТ</t>
        </is>
      </c>
      <c r="AI34" s="4" t="inlineStr">
        <is>
          <t>Факт $ из 1С</t>
        </is>
      </c>
      <c r="AJ34" s="4" t="inlineStr">
        <is>
          <t>Факт ПТ</t>
        </is>
      </c>
      <c r="AK34" s="4" t="inlineStr">
        <is>
          <t>Факт $ МГ/секции</t>
        </is>
      </c>
      <c r="AL34" s="4" t="inlineStr">
        <is>
          <t>Факт МГ/секции</t>
        </is>
      </c>
      <c r="AM34" s="4" t="inlineStr">
        <is>
          <t>Факт ВПТ</t>
        </is>
      </c>
      <c r="AN34" s="4" t="inlineStr">
        <is>
          <t>Тех. задание ПТ</t>
        </is>
      </c>
      <c r="AO34" s="4" t="inlineStr">
        <is>
          <t>Тех задание $</t>
        </is>
      </c>
      <c r="AP34" s="4" t="inlineStr">
        <is>
          <t>Тех. задание ВПТ</t>
        </is>
      </c>
      <c r="AQ34" s="4" t="inlineStr">
        <is>
          <t>Разница ПТ $</t>
        </is>
      </c>
      <c r="AR34" s="4" t="inlineStr">
        <is>
          <t>Факт СПЛИТ</t>
        </is>
      </c>
      <c r="AS34" s="4" t="inlineStr">
        <is>
          <t>Факт $ из 1С</t>
        </is>
      </c>
      <c r="AT34" s="4" t="inlineStr">
        <is>
          <t>Факт ПТ</t>
        </is>
      </c>
      <c r="AU34" s="4" t="inlineStr">
        <is>
          <t>Факт $ МГ/секции</t>
        </is>
      </c>
      <c r="AV34" s="4" t="inlineStr">
        <is>
          <t>Факт МГ/секции</t>
        </is>
      </c>
      <c r="AW34" s="4" t="inlineStr">
        <is>
          <t>Факт ВПТ</t>
        </is>
      </c>
      <c r="AX34" s="4" t="inlineStr">
        <is>
          <t>Тех. задание ПТ</t>
        </is>
      </c>
      <c r="AY34" s="4" t="inlineStr">
        <is>
          <t>Тех задание $</t>
        </is>
      </c>
      <c r="AZ34" s="4" t="inlineStr">
        <is>
          <t>Тех. задание ВПТ</t>
        </is>
      </c>
      <c r="BA34" s="4" t="inlineStr">
        <is>
          <t>Разница ПТ $</t>
        </is>
      </c>
      <c r="BB34" s="4" t="inlineStr">
        <is>
          <t>Факт СПЛИТ</t>
        </is>
      </c>
      <c r="BC34" s="4" t="inlineStr"/>
      <c r="BD34" s="4" t="inlineStr">
        <is>
          <t>Тех. задание ПТ</t>
        </is>
      </c>
      <c r="BE34" s="4" t="inlineStr">
        <is>
          <t>Факт ПТ</t>
        </is>
      </c>
      <c r="BF34" s="4" t="inlineStr">
        <is>
          <t>Факт СПЛИТ</t>
        </is>
      </c>
      <c r="BG34" s="4" t="inlineStr">
        <is>
          <t>Тех. задание ВПТ</t>
        </is>
      </c>
      <c r="BH34" s="4" t="inlineStr">
        <is>
          <t>Факт ВПТ</t>
        </is>
      </c>
      <c r="BI34" s="4" t="inlineStr">
        <is>
          <t>Тех. задание</t>
        </is>
      </c>
      <c r="BJ34" s="4" t="inlineStr">
        <is>
          <t>Факт</t>
        </is>
      </c>
      <c r="BK34" s="4" t="inlineStr">
        <is>
          <t>Тех задание $</t>
        </is>
      </c>
      <c r="BL34" s="4" t="inlineStr">
        <is>
          <t>Факт ПТ 1С $</t>
        </is>
      </c>
      <c r="BM34" s="4" t="inlineStr">
        <is>
          <t>Факт МГ/секции 1С $</t>
        </is>
      </c>
      <c r="BN34" s="4" t="inlineStr">
        <is>
          <t>Прочие услуги $</t>
        </is>
      </c>
      <c r="BO34" s="4" t="inlineStr">
        <is>
          <t>Факт общий $</t>
        </is>
      </c>
      <c r="BP34" s="4" t="inlineStr">
        <is>
          <t>Средняя стоимость ПТ прошлого месяца $</t>
        </is>
      </c>
      <c r="BQ34" s="4" t="inlineStr">
        <is>
          <t>Ранрейт $</t>
        </is>
      </c>
      <c r="BR34" s="4" t="inlineStr">
        <is>
          <t>Средняя стоимость ПТ на новый месяц</t>
        </is>
      </c>
    </row>
    <row r="35">
      <c r="A35" s="6" t="n">
        <v>21</v>
      </c>
      <c r="B35" s="6" t="inlineStr">
        <is>
          <t>2019-03-08</t>
        </is>
      </c>
      <c r="C35" s="6" t="inlineStr">
        <is>
          <t>МТ</t>
        </is>
      </c>
      <c r="D35" s="6" t="inlineStr">
        <is>
          <t>Ангел Дмитрий Степанович</t>
        </is>
      </c>
      <c r="E35" s="7" t="n">
        <v>19700</v>
      </c>
      <c r="F35" s="7" t="n">
        <v>10</v>
      </c>
      <c r="G35" s="7" t="n">
        <v>14784</v>
      </c>
      <c r="H35" s="7" t="n">
        <v>19</v>
      </c>
      <c r="I35" s="7" t="n">
        <v>0</v>
      </c>
      <c r="J35" s="7" t="n">
        <v>32</v>
      </c>
      <c r="K35" s="7">
        <f>ROUND(J35*BP35/100,0)*100</f>
        <v/>
      </c>
      <c r="L35" s="7" t="n">
        <v>0</v>
      </c>
      <c r="M35" s="7">
        <f>E35-K35</f>
        <v/>
      </c>
      <c r="N35" s="7" t="n">
        <v>3</v>
      </c>
      <c r="O35" s="7" t="n">
        <v>30806</v>
      </c>
      <c r="P35" s="7" t="n">
        <v>16</v>
      </c>
      <c r="Q35" s="7" t="n">
        <v>22531</v>
      </c>
      <c r="R35" s="7" t="n">
        <v>29</v>
      </c>
      <c r="S35" s="7" t="n">
        <v>1</v>
      </c>
      <c r="T35" s="7" t="n">
        <v>32</v>
      </c>
      <c r="U35" s="7">
        <f>ROUND(T35*BP35/100,0)*100</f>
        <v/>
      </c>
      <c r="V35" s="7" t="n">
        <v>0</v>
      </c>
      <c r="W35" s="7">
        <f>O35-U35</f>
        <v/>
      </c>
      <c r="X35" s="7" t="n">
        <v>3</v>
      </c>
      <c r="Y35" s="7" t="n">
        <v>4227.5</v>
      </c>
      <c r="Z35" s="7" t="n">
        <v>2</v>
      </c>
      <c r="AA35" s="7" t="n">
        <v>13773</v>
      </c>
      <c r="AB35" s="7" t="n">
        <v>18</v>
      </c>
      <c r="AC35" s="7" t="n">
        <v>0</v>
      </c>
      <c r="AD35" s="7" t="n">
        <v>32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3</v>
      </c>
      <c r="AI35" s="7" t="n">
        <v>4075</v>
      </c>
      <c r="AJ35" s="7" t="n">
        <v>2</v>
      </c>
      <c r="AK35" s="7" t="n">
        <v>19638</v>
      </c>
      <c r="AL35" s="7" t="n">
        <v>26</v>
      </c>
      <c r="AM35" s="7" t="n">
        <v>1</v>
      </c>
      <c r="AN35" s="7" t="n">
        <v>32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4227.5</v>
      </c>
      <c r="AT35" s="7" t="n">
        <v>2</v>
      </c>
      <c r="AU35" s="7" t="n">
        <v>6420.5</v>
      </c>
      <c r="AV35" s="7" t="n">
        <v>8</v>
      </c>
      <c r="AW35" s="7" t="n">
        <v>0</v>
      </c>
      <c r="AX35" s="7" t="n">
        <v>9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2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1199.490476190476</v>
      </c>
      <c r="BQ35" s="7">
        <f>BO35/30*30</f>
        <v/>
      </c>
      <c r="BR35" s="7">
        <f>IFERROR(BL35/BE35,0)</f>
        <v/>
      </c>
    </row>
    <row r="36">
      <c r="A36" s="6" t="n">
        <v>22</v>
      </c>
      <c r="B36" s="6" t="inlineStr">
        <is>
          <t>2018-12-08</t>
        </is>
      </c>
      <c r="C36" s="6" t="inlineStr">
        <is>
          <t>МТ</t>
        </is>
      </c>
      <c r="D36" s="6" t="inlineStr">
        <is>
          <t>Мутаев Аскер Магомедович</t>
        </is>
      </c>
      <c r="E36" s="7" t="n">
        <v>44142.08</v>
      </c>
      <c r="F36" s="7" t="n">
        <v>22</v>
      </c>
      <c r="G36" s="7" t="n">
        <v>0</v>
      </c>
      <c r="H36" s="7" t="n">
        <v>0</v>
      </c>
      <c r="I36" s="7" t="n">
        <v>0</v>
      </c>
      <c r="J36" s="7" t="n">
        <v>23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56137.37</v>
      </c>
      <c r="P36" s="7" t="n">
        <v>28</v>
      </c>
      <c r="Q36" s="7" t="n">
        <v>0</v>
      </c>
      <c r="R36" s="7" t="n">
        <v>0</v>
      </c>
      <c r="S36" s="7" t="n">
        <v>0</v>
      </c>
      <c r="T36" s="7" t="n">
        <v>23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35900.75</v>
      </c>
      <c r="Z36" s="7" t="n">
        <v>18</v>
      </c>
      <c r="AA36" s="7" t="n">
        <v>0</v>
      </c>
      <c r="AB36" s="7" t="n">
        <v>0</v>
      </c>
      <c r="AC36" s="7" t="n">
        <v>0</v>
      </c>
      <c r="AD36" s="7" t="n">
        <v>23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41373.75000000001</v>
      </c>
      <c r="AJ36" s="7" t="n">
        <v>21</v>
      </c>
      <c r="AK36" s="7" t="n">
        <v>0</v>
      </c>
      <c r="AL36" s="7" t="n">
        <v>0</v>
      </c>
      <c r="AM36" s="7" t="n">
        <v>0</v>
      </c>
      <c r="AN36" s="7" t="n">
        <v>23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1</v>
      </c>
      <c r="AS36" s="7" t="n">
        <v>17235</v>
      </c>
      <c r="AT36" s="7" t="n">
        <v>9</v>
      </c>
      <c r="AU36" s="7" t="n">
        <v>0</v>
      </c>
      <c r="AV36" s="7" t="n">
        <v>0</v>
      </c>
      <c r="AW36" s="7" t="n">
        <v>0</v>
      </c>
      <c r="AX36" s="7" t="n">
        <v>6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2024.012162162162</v>
      </c>
      <c r="BQ36" s="7">
        <f>BO36/30*30</f>
        <v/>
      </c>
      <c r="BR36" s="7">
        <f>IFERROR(BL36/BE36,0)</f>
        <v/>
      </c>
    </row>
    <row r="37">
      <c r="A37" s="8" t="n"/>
      <c r="B37" s="8" t="n"/>
      <c r="C37" s="8" t="n"/>
      <c r="D37" s="8" t="inlineStr">
        <is>
          <t>Итого ФТ</t>
        </is>
      </c>
      <c r="E37" s="9">
        <f>SUM(E35:E36)</f>
        <v/>
      </c>
      <c r="F37" s="9">
        <f>SUM(F35:F36)</f>
        <v/>
      </c>
      <c r="G37" s="9">
        <f>SUM(G35:G36)</f>
        <v/>
      </c>
      <c r="H37" s="9">
        <f>SUM(H35:H36)</f>
        <v/>
      </c>
      <c r="I37" s="9">
        <f>SUM(I35:I36)</f>
        <v/>
      </c>
      <c r="J37" s="9">
        <f>SUM(J35:J36)</f>
        <v/>
      </c>
      <c r="K37" s="9">
        <f>SUM(K35:K36)</f>
        <v/>
      </c>
      <c r="L37" s="9">
        <f>SUM(L35:L36)</f>
        <v/>
      </c>
      <c r="M37" s="9">
        <f>SUM(M35:M36)</f>
        <v/>
      </c>
      <c r="N37" s="9">
        <f>SUM(N35:N36)</f>
        <v/>
      </c>
      <c r="O37" s="9">
        <f>SUM(O35:O36)</f>
        <v/>
      </c>
      <c r="P37" s="9">
        <f>SUM(P35:P36)</f>
        <v/>
      </c>
      <c r="Q37" s="9">
        <f>SUM(Q35:Q36)</f>
        <v/>
      </c>
      <c r="R37" s="9">
        <f>SUM(R35:R36)</f>
        <v/>
      </c>
      <c r="S37" s="9">
        <f>SUM(S35:S36)</f>
        <v/>
      </c>
      <c r="T37" s="9">
        <f>SUM(T35:T36)</f>
        <v/>
      </c>
      <c r="U37" s="9">
        <f>SUM(U35:U36)</f>
        <v/>
      </c>
      <c r="V37" s="9">
        <f>SUM(V35:V36)</f>
        <v/>
      </c>
      <c r="W37" s="9">
        <f>SUM(W35:W36)</f>
        <v/>
      </c>
      <c r="X37" s="9">
        <f>SUM(X35:X36)</f>
        <v/>
      </c>
      <c r="Y37" s="9">
        <f>SUM(Y35:Y36)</f>
        <v/>
      </c>
      <c r="Z37" s="9">
        <f>SUM(Z35:Z36)</f>
        <v/>
      </c>
      <c r="AA37" s="9">
        <f>SUM(AA35:AA36)</f>
        <v/>
      </c>
      <c r="AB37" s="9">
        <f>SUM(AB35:AB36)</f>
        <v/>
      </c>
      <c r="AC37" s="9">
        <f>SUM(AC35:AC36)</f>
        <v/>
      </c>
      <c r="AD37" s="9">
        <f>SUM(AD35:AD36)</f>
        <v/>
      </c>
      <c r="AE37" s="9">
        <f>SUM(AE35:AE36)</f>
        <v/>
      </c>
      <c r="AF37" s="9">
        <f>SUM(AF35:AF36)</f>
        <v/>
      </c>
      <c r="AG37" s="9">
        <f>SUM(AG35:AG36)</f>
        <v/>
      </c>
      <c r="AH37" s="9">
        <f>SUM(AH35:AH36)</f>
        <v/>
      </c>
      <c r="AI37" s="9">
        <f>SUM(AI35:AI36)</f>
        <v/>
      </c>
      <c r="AJ37" s="9">
        <f>SUM(AJ35:AJ36)</f>
        <v/>
      </c>
      <c r="AK37" s="9">
        <f>SUM(AK35:AK36)</f>
        <v/>
      </c>
      <c r="AL37" s="9">
        <f>SUM(AL35:AL36)</f>
        <v/>
      </c>
      <c r="AM37" s="9">
        <f>SUM(AM35:AM36)</f>
        <v/>
      </c>
      <c r="AN37" s="9">
        <f>SUM(AN35:AN36)</f>
        <v/>
      </c>
      <c r="AO37" s="9">
        <f>SUM(AO35:AO36)</f>
        <v/>
      </c>
      <c r="AP37" s="9">
        <f>SUM(AP35:AP36)</f>
        <v/>
      </c>
      <c r="AQ37" s="9">
        <f>SUM(AQ35:AQ36)</f>
        <v/>
      </c>
      <c r="AR37" s="9">
        <f>SUM(AR35:AR36)</f>
        <v/>
      </c>
      <c r="AS37" s="9">
        <f>SUM(AS35:AS36)</f>
        <v/>
      </c>
      <c r="AT37" s="9">
        <f>SUM(AT35:AT36)</f>
        <v/>
      </c>
      <c r="AU37" s="9">
        <f>SUM(AU35:AU36)</f>
        <v/>
      </c>
      <c r="AV37" s="9">
        <f>SUM(AV35:AV36)</f>
        <v/>
      </c>
      <c r="AW37" s="9">
        <f>SUM(AW35:AW36)</f>
        <v/>
      </c>
      <c r="AX37" s="9">
        <f>SUM(AX35:AX36)</f>
        <v/>
      </c>
      <c r="AY37" s="9">
        <f>SUM(AY35:AY36)</f>
        <v/>
      </c>
      <c r="AZ37" s="9">
        <f>SUM(AZ35:AZ36)</f>
        <v/>
      </c>
      <c r="BA37" s="9">
        <f>SUM(BA35:BA36)</f>
        <v/>
      </c>
      <c r="BB37" s="9">
        <f>SUM(BB35:BB36)</f>
        <v/>
      </c>
      <c r="BC37" s="9">
        <f>SUM(BC35:BC36)</f>
        <v/>
      </c>
      <c r="BD37" s="9">
        <f>SUM(BD35:BD36)</f>
        <v/>
      </c>
      <c r="BE37" s="9">
        <f>SUM(BE35:BE36)</f>
        <v/>
      </c>
      <c r="BF37" s="9">
        <f>SUM(BF35:BF36)</f>
        <v/>
      </c>
      <c r="BG37" s="9">
        <f>SUM(BG35:BG36)</f>
        <v/>
      </c>
      <c r="BH37" s="9">
        <f>SUM(BH35:BH36)</f>
        <v/>
      </c>
      <c r="BI37" s="9">
        <f>SUM(BI35:BI36)</f>
        <v/>
      </c>
      <c r="BJ37" s="9">
        <f>SUM(BJ35:BJ36)</f>
        <v/>
      </c>
      <c r="BK37" s="9">
        <f>SUM(BK35:BK36)</f>
        <v/>
      </c>
      <c r="BL37" s="9">
        <f>SUM(BL35:BL36)</f>
        <v/>
      </c>
      <c r="BM37" s="9">
        <f>SUM(BM35:BM36)</f>
        <v/>
      </c>
      <c r="BN37" s="9">
        <f>SUM(BN35:BN36)</f>
        <v/>
      </c>
      <c r="BO37" s="9">
        <f>SUM(BO35:BO36)</f>
        <v/>
      </c>
      <c r="BP37" s="9">
        <f>IFERROR(BK37/BD37,0)</f>
        <v/>
      </c>
      <c r="BQ37" s="9">
        <f>BO37/30*30</f>
        <v/>
      </c>
      <c r="BR37" s="9">
        <f>IFERROR(BL37/BE37,0)</f>
        <v/>
      </c>
    </row>
    <row r="39">
      <c r="A39" s="5" t="n"/>
      <c r="B39" s="5" t="n"/>
      <c r="C39" s="5" t="n"/>
      <c r="D39" s="5" t="inlineStr">
        <is>
          <t>БОЕВЫЕ ИСКУССТВА</t>
        </is>
      </c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  <c r="BG39" s="5" t="n"/>
      <c r="BH39" s="5" t="n"/>
      <c r="BI39" s="5" t="n"/>
      <c r="BJ39" s="5" t="n"/>
      <c r="BK39" s="5" t="n"/>
      <c r="BL39" s="5" t="n"/>
      <c r="BM39" s="5" t="n"/>
      <c r="BN39" s="5" t="n"/>
      <c r="BO39" s="5" t="n"/>
      <c r="BP39" s="5" t="n"/>
      <c r="BQ39" s="5" t="n"/>
      <c r="BR39" s="5" t="n"/>
    </row>
    <row r="40">
      <c r="A40" s="4" t="inlineStr">
        <is>
          <t>№</t>
        </is>
      </c>
      <c r="B40" s="4" t="inlineStr">
        <is>
          <t>Дата начала</t>
        </is>
      </c>
      <c r="C40" s="4" t="inlineStr">
        <is>
          <t>Статус</t>
        </is>
      </c>
      <c r="D40" s="4" t="inlineStr">
        <is>
          <t>ФИО</t>
        </is>
      </c>
      <c r="E40" s="4" t="inlineStr">
        <is>
          <t>Факт $ из 1С</t>
        </is>
      </c>
      <c r="F40" s="4" t="inlineStr">
        <is>
          <t>Факт ПТ</t>
        </is>
      </c>
      <c r="G40" s="4" t="inlineStr">
        <is>
          <t>Факт $ МГ/секции</t>
        </is>
      </c>
      <c r="H40" s="4" t="inlineStr">
        <is>
          <t>Факт МГ/секции</t>
        </is>
      </c>
      <c r="I40" s="4" t="inlineStr">
        <is>
          <t>Факт ВПТ</t>
        </is>
      </c>
      <c r="J40" s="4" t="inlineStr">
        <is>
          <t>Тех. задание ПТ</t>
        </is>
      </c>
      <c r="K40" s="4" t="inlineStr">
        <is>
          <t>Тех задание $</t>
        </is>
      </c>
      <c r="L40" s="4" t="inlineStr">
        <is>
          <t>Тех. задание ВПТ</t>
        </is>
      </c>
      <c r="M40" s="4" t="inlineStr">
        <is>
          <t>Разница ПТ $</t>
        </is>
      </c>
      <c r="N40" s="4" t="inlineStr">
        <is>
          <t>Факт СПЛИТ</t>
        </is>
      </c>
      <c r="O40" s="4" t="inlineStr">
        <is>
          <t>Факт $ из 1С</t>
        </is>
      </c>
      <c r="P40" s="4" t="inlineStr">
        <is>
          <t>Факт ПТ</t>
        </is>
      </c>
      <c r="Q40" s="4" t="inlineStr">
        <is>
          <t>Факт $ МГ/секции</t>
        </is>
      </c>
      <c r="R40" s="4" t="inlineStr">
        <is>
          <t>Факт МГ/секции</t>
        </is>
      </c>
      <c r="S40" s="4" t="inlineStr">
        <is>
          <t>Факт ВПТ</t>
        </is>
      </c>
      <c r="T40" s="4" t="inlineStr">
        <is>
          <t>Тех. задание ПТ</t>
        </is>
      </c>
      <c r="U40" s="4" t="inlineStr">
        <is>
          <t>Тех задание $</t>
        </is>
      </c>
      <c r="V40" s="4" t="inlineStr">
        <is>
          <t>Тех. задание ВПТ</t>
        </is>
      </c>
      <c r="W40" s="4" t="inlineStr">
        <is>
          <t>Разница ПТ $</t>
        </is>
      </c>
      <c r="X40" s="4" t="inlineStr">
        <is>
          <t>Факт СПЛИТ</t>
        </is>
      </c>
      <c r="Y40" s="4" t="inlineStr">
        <is>
          <t>Факт $ из 1С</t>
        </is>
      </c>
      <c r="Z40" s="4" t="inlineStr">
        <is>
          <t>Факт ПТ</t>
        </is>
      </c>
      <c r="AA40" s="4" t="inlineStr">
        <is>
          <t>Факт $ МГ/секции</t>
        </is>
      </c>
      <c r="AB40" s="4" t="inlineStr">
        <is>
          <t>Факт МГ/секции</t>
        </is>
      </c>
      <c r="AC40" s="4" t="inlineStr">
        <is>
          <t>Факт ВПТ</t>
        </is>
      </c>
      <c r="AD40" s="4" t="inlineStr">
        <is>
          <t>Тех. задание ПТ</t>
        </is>
      </c>
      <c r="AE40" s="4" t="inlineStr">
        <is>
          <t>Тех задание $</t>
        </is>
      </c>
      <c r="AF40" s="4" t="inlineStr">
        <is>
          <t>Тех. задание ВПТ</t>
        </is>
      </c>
      <c r="AG40" s="4" t="inlineStr">
        <is>
          <t>Разница ПТ $</t>
        </is>
      </c>
      <c r="AH40" s="4" t="inlineStr">
        <is>
          <t>Факт СПЛИТ</t>
        </is>
      </c>
      <c r="AI40" s="4" t="inlineStr">
        <is>
          <t>Факт $ из 1С</t>
        </is>
      </c>
      <c r="AJ40" s="4" t="inlineStr">
        <is>
          <t>Факт ПТ</t>
        </is>
      </c>
      <c r="AK40" s="4" t="inlineStr">
        <is>
          <t>Факт $ МГ/секции</t>
        </is>
      </c>
      <c r="AL40" s="4" t="inlineStr">
        <is>
          <t>Факт МГ/секции</t>
        </is>
      </c>
      <c r="AM40" s="4" t="inlineStr">
        <is>
          <t>Факт ВПТ</t>
        </is>
      </c>
      <c r="AN40" s="4" t="inlineStr">
        <is>
          <t>Тех. задание ПТ</t>
        </is>
      </c>
      <c r="AO40" s="4" t="inlineStr">
        <is>
          <t>Тех задание $</t>
        </is>
      </c>
      <c r="AP40" s="4" t="inlineStr">
        <is>
          <t>Тех. задание ВПТ</t>
        </is>
      </c>
      <c r="AQ40" s="4" t="inlineStr">
        <is>
          <t>Разница ПТ $</t>
        </is>
      </c>
      <c r="AR40" s="4" t="inlineStr">
        <is>
          <t>Факт СПЛИТ</t>
        </is>
      </c>
      <c r="AS40" s="4" t="inlineStr">
        <is>
          <t>Факт $ из 1С</t>
        </is>
      </c>
      <c r="AT40" s="4" t="inlineStr">
        <is>
          <t>Факт ПТ</t>
        </is>
      </c>
      <c r="AU40" s="4" t="inlineStr">
        <is>
          <t>Факт $ МГ/секции</t>
        </is>
      </c>
      <c r="AV40" s="4" t="inlineStr">
        <is>
          <t>Факт МГ/секции</t>
        </is>
      </c>
      <c r="AW40" s="4" t="inlineStr">
        <is>
          <t>Факт ВПТ</t>
        </is>
      </c>
      <c r="AX40" s="4" t="inlineStr">
        <is>
          <t>Тех. задание ПТ</t>
        </is>
      </c>
      <c r="AY40" s="4" t="inlineStr">
        <is>
          <t>Тех задание $</t>
        </is>
      </c>
      <c r="AZ40" s="4" t="inlineStr">
        <is>
          <t>Тех. задание ВПТ</t>
        </is>
      </c>
      <c r="BA40" s="4" t="inlineStr">
        <is>
          <t>Разница ПТ $</t>
        </is>
      </c>
      <c r="BB40" s="4" t="inlineStr">
        <is>
          <t>Факт СПЛИТ</t>
        </is>
      </c>
      <c r="BC40" s="4" t="inlineStr"/>
      <c r="BD40" s="4" t="inlineStr">
        <is>
          <t>Тех. задание ПТ</t>
        </is>
      </c>
      <c r="BE40" s="4" t="inlineStr">
        <is>
          <t>Факт ПТ</t>
        </is>
      </c>
      <c r="BF40" s="4" t="inlineStr">
        <is>
          <t>Факт СПЛИТ</t>
        </is>
      </c>
      <c r="BG40" s="4" t="inlineStr">
        <is>
          <t>Тех. задание ВПТ</t>
        </is>
      </c>
      <c r="BH40" s="4" t="inlineStr">
        <is>
          <t>Факт ВПТ</t>
        </is>
      </c>
      <c r="BI40" s="4" t="inlineStr">
        <is>
          <t>Тех. задание</t>
        </is>
      </c>
      <c r="BJ40" s="4" t="inlineStr">
        <is>
          <t>Факт</t>
        </is>
      </c>
      <c r="BK40" s="4" t="inlineStr">
        <is>
          <t>Тех задание $</t>
        </is>
      </c>
      <c r="BL40" s="4" t="inlineStr">
        <is>
          <t>Факт ПТ 1С $</t>
        </is>
      </c>
      <c r="BM40" s="4" t="inlineStr">
        <is>
          <t>Факт МГ/секции 1С $</t>
        </is>
      </c>
      <c r="BN40" s="4" t="inlineStr">
        <is>
          <t>Прочие услуги $</t>
        </is>
      </c>
      <c r="BO40" s="4" t="inlineStr">
        <is>
          <t>Факт общий $</t>
        </is>
      </c>
      <c r="BP40" s="4" t="inlineStr">
        <is>
          <t>Средняя стоимость ПТ прошлого месяца $</t>
        </is>
      </c>
      <c r="BQ40" s="4" t="inlineStr">
        <is>
          <t>Ранрейт $</t>
        </is>
      </c>
      <c r="BR40" s="4" t="inlineStr">
        <is>
          <t>Средняя стоимость ПТ на новый месяц</t>
        </is>
      </c>
    </row>
    <row r="41">
      <c r="A41" s="6" t="n">
        <v>23</v>
      </c>
      <c r="B41" s="6" t="inlineStr">
        <is>
          <t>2025-04-01</t>
        </is>
      </c>
      <c r="C41" s="6" t="inlineStr">
        <is>
          <t>ПТ</t>
        </is>
      </c>
      <c r="D41" s="6" t="inlineStr">
        <is>
          <t>Хилобок Кирилл Игоревич</t>
        </is>
      </c>
      <c r="E41" s="7" t="n">
        <v>11611.5</v>
      </c>
      <c r="F41" s="7" t="n">
        <v>7</v>
      </c>
      <c r="G41" s="7" t="n">
        <v>12152.5</v>
      </c>
      <c r="H41" s="7" t="n">
        <v>16</v>
      </c>
      <c r="I41" s="7" t="n">
        <v>4</v>
      </c>
      <c r="J41" s="7" t="n">
        <v>24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15837</v>
      </c>
      <c r="P41" s="7" t="n">
        <v>10</v>
      </c>
      <c r="Q41" s="7" t="n">
        <v>15300</v>
      </c>
      <c r="R41" s="7" t="n">
        <v>21</v>
      </c>
      <c r="S41" s="7" t="n">
        <v>1</v>
      </c>
      <c r="T41" s="7" t="n">
        <v>24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15074.5</v>
      </c>
      <c r="Z41" s="7" t="n">
        <v>10</v>
      </c>
      <c r="AA41" s="7" t="n">
        <v>11504</v>
      </c>
      <c r="AB41" s="7" t="n">
        <v>16</v>
      </c>
      <c r="AC41" s="7" t="n">
        <v>0</v>
      </c>
      <c r="AD41" s="7" t="n">
        <v>24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13675</v>
      </c>
      <c r="AJ41" s="7" t="n">
        <v>9</v>
      </c>
      <c r="AK41" s="7" t="n">
        <v>8970</v>
      </c>
      <c r="AL41" s="7" t="n">
        <v>13</v>
      </c>
      <c r="AM41" s="7" t="n">
        <v>3</v>
      </c>
      <c r="AN41" s="7" t="n">
        <v>24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2911.5</v>
      </c>
      <c r="AT41" s="7" t="n">
        <v>2</v>
      </c>
      <c r="AU41" s="7" t="n">
        <v>3862</v>
      </c>
      <c r="AV41" s="7" t="n">
        <v>5</v>
      </c>
      <c r="AW41" s="7" t="n">
        <v>1</v>
      </c>
      <c r="AX41" s="7" t="n">
        <v>7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972.6483516483516</v>
      </c>
      <c r="BQ41" s="7">
        <f>BO41/30*30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БИ</t>
        </is>
      </c>
      <c r="E42" s="9">
        <f>SUM(E41:E41)</f>
        <v/>
      </c>
      <c r="F42" s="9">
        <f>SUM(F41:F41)</f>
        <v/>
      </c>
      <c r="G42" s="9">
        <f>SUM(G41:G41)</f>
        <v/>
      </c>
      <c r="H42" s="9">
        <f>SUM(H41:H41)</f>
        <v/>
      </c>
      <c r="I42" s="9">
        <f>SUM(I41:I41)</f>
        <v/>
      </c>
      <c r="J42" s="9">
        <f>SUM(J41:J41)</f>
        <v/>
      </c>
      <c r="K42" s="9">
        <f>SUM(K41:K41)</f>
        <v/>
      </c>
      <c r="L42" s="9">
        <f>SUM(L41:L41)</f>
        <v/>
      </c>
      <c r="M42" s="9">
        <f>SUM(M41:M41)</f>
        <v/>
      </c>
      <c r="N42" s="9">
        <f>SUM(N41:N41)</f>
        <v/>
      </c>
      <c r="O42" s="9">
        <f>SUM(O41:O41)</f>
        <v/>
      </c>
      <c r="P42" s="9">
        <f>SUM(P41:P41)</f>
        <v/>
      </c>
      <c r="Q42" s="9">
        <f>SUM(Q41:Q41)</f>
        <v/>
      </c>
      <c r="R42" s="9">
        <f>SUM(R41:R41)</f>
        <v/>
      </c>
      <c r="S42" s="9">
        <f>SUM(S41:S41)</f>
        <v/>
      </c>
      <c r="T42" s="9">
        <f>SUM(T41:T41)</f>
        <v/>
      </c>
      <c r="U42" s="9">
        <f>SUM(U41:U41)</f>
        <v/>
      </c>
      <c r="V42" s="9">
        <f>SUM(V41:V41)</f>
        <v/>
      </c>
      <c r="W42" s="9">
        <f>SUM(W41:W41)</f>
        <v/>
      </c>
      <c r="X42" s="9">
        <f>SUM(X41:X41)</f>
        <v/>
      </c>
      <c r="Y42" s="9">
        <f>SUM(Y41:Y41)</f>
        <v/>
      </c>
      <c r="Z42" s="9">
        <f>SUM(Z41:Z41)</f>
        <v/>
      </c>
      <c r="AA42" s="9">
        <f>SUM(AA41:AA41)</f>
        <v/>
      </c>
      <c r="AB42" s="9">
        <f>SUM(AB41:AB41)</f>
        <v/>
      </c>
      <c r="AC42" s="9">
        <f>SUM(AC41:AC41)</f>
        <v/>
      </c>
      <c r="AD42" s="9">
        <f>SUM(AD41:AD41)</f>
        <v/>
      </c>
      <c r="AE42" s="9">
        <f>SUM(AE41:AE41)</f>
        <v/>
      </c>
      <c r="AF42" s="9">
        <f>SUM(AF41:AF41)</f>
        <v/>
      </c>
      <c r="AG42" s="9">
        <f>SUM(AG41:AG41)</f>
        <v/>
      </c>
      <c r="AH42" s="9">
        <f>SUM(AH41:AH41)</f>
        <v/>
      </c>
      <c r="AI42" s="9">
        <f>SUM(AI41:AI41)</f>
        <v/>
      </c>
      <c r="AJ42" s="9">
        <f>SUM(AJ41:AJ41)</f>
        <v/>
      </c>
      <c r="AK42" s="9">
        <f>SUM(AK41:AK41)</f>
        <v/>
      </c>
      <c r="AL42" s="9">
        <f>SUM(AL41:AL41)</f>
        <v/>
      </c>
      <c r="AM42" s="9">
        <f>SUM(AM41:AM41)</f>
        <v/>
      </c>
      <c r="AN42" s="9">
        <f>SUM(AN41:AN41)</f>
        <v/>
      </c>
      <c r="AO42" s="9">
        <f>SUM(AO41:AO41)</f>
        <v/>
      </c>
      <c r="AP42" s="9">
        <f>SUM(AP41:AP41)</f>
        <v/>
      </c>
      <c r="AQ42" s="9">
        <f>SUM(AQ41:AQ41)</f>
        <v/>
      </c>
      <c r="AR42" s="9">
        <f>SUM(AR41:AR41)</f>
        <v/>
      </c>
      <c r="AS42" s="9">
        <f>SUM(AS41:AS41)</f>
        <v/>
      </c>
      <c r="AT42" s="9">
        <f>SUM(AT41:AT41)</f>
        <v/>
      </c>
      <c r="AU42" s="9">
        <f>SUM(AU41:AU41)</f>
        <v/>
      </c>
      <c r="AV42" s="9">
        <f>SUM(AV41:AV41)</f>
        <v/>
      </c>
      <c r="AW42" s="9">
        <f>SUM(AW41:AW41)</f>
        <v/>
      </c>
      <c r="AX42" s="9">
        <f>SUM(AX41:AX41)</f>
        <v/>
      </c>
      <c r="AY42" s="9">
        <f>SUM(AY41:AY41)</f>
        <v/>
      </c>
      <c r="AZ42" s="9">
        <f>SUM(AZ41:AZ41)</f>
        <v/>
      </c>
      <c r="BA42" s="9">
        <f>SUM(BA41:BA41)</f>
        <v/>
      </c>
      <c r="BB42" s="9">
        <f>SUM(BB41:BB41)</f>
        <v/>
      </c>
      <c r="BC42" s="9">
        <f>SUM(BC41:BC41)</f>
        <v/>
      </c>
      <c r="BD42" s="9">
        <f>SUM(BD41:BD41)</f>
        <v/>
      </c>
      <c r="BE42" s="9">
        <f>SUM(BE41:BE41)</f>
        <v/>
      </c>
      <c r="BF42" s="9">
        <f>SUM(BF41:BF41)</f>
        <v/>
      </c>
      <c r="BG42" s="9">
        <f>SUM(BG41:BG41)</f>
        <v/>
      </c>
      <c r="BH42" s="9">
        <f>SUM(BH41:BH41)</f>
        <v/>
      </c>
      <c r="BI42" s="9">
        <f>SUM(BI41:BI41)</f>
        <v/>
      </c>
      <c r="BJ42" s="9">
        <f>SUM(BJ41:BJ41)</f>
        <v/>
      </c>
      <c r="BK42" s="9">
        <f>SUM(BK41:BK41)</f>
        <v/>
      </c>
      <c r="BL42" s="9">
        <f>SUM(BL41:BL41)</f>
        <v/>
      </c>
      <c r="BM42" s="9">
        <f>SUM(BM41:BM41)</f>
        <v/>
      </c>
      <c r="BN42" s="9">
        <f>SUM(BN41:BN41)</f>
        <v/>
      </c>
      <c r="BO42" s="9">
        <f>SUM(BO41:BO41)</f>
        <v/>
      </c>
      <c r="BP42" s="9">
        <f>IFERROR(BK42/BD42,0)</f>
        <v/>
      </c>
      <c r="BQ42" s="9">
        <f>BO42/30*30</f>
        <v/>
      </c>
      <c r="BR42" s="9">
        <f>IFERROR(BL42/BE42,0)</f>
        <v/>
      </c>
    </row>
    <row r="44">
      <c r="A44" s="10" t="n"/>
      <c r="B44" s="10" t="n"/>
      <c r="C44" s="10" t="n"/>
      <c r="D44" s="10" t="inlineStr">
        <is>
          <t>Итого</t>
        </is>
      </c>
      <c r="E44" s="11">
        <f>SUM(E20,E31,E37,E42)</f>
        <v/>
      </c>
      <c r="F44" s="11">
        <f>SUM(F20,F31,F37,F42)</f>
        <v/>
      </c>
      <c r="G44" s="11">
        <f>SUM(G20,G31,G37,G42)</f>
        <v/>
      </c>
      <c r="H44" s="11">
        <f>SUM(H20,H31,H37,H42)</f>
        <v/>
      </c>
      <c r="I44" s="11">
        <f>SUM(I20,I31,I37,I42)</f>
        <v/>
      </c>
      <c r="J44" s="11">
        <f>SUM(J20,J31,J37,J42)</f>
        <v/>
      </c>
      <c r="K44" s="11">
        <f>SUM(K20,K31,K37,K42)</f>
        <v/>
      </c>
      <c r="L44" s="11">
        <f>SUM(L20,L31,L37,L42)</f>
        <v/>
      </c>
      <c r="M44" s="11">
        <f>SUM(M20,M31,M37,M42)</f>
        <v/>
      </c>
      <c r="N44" s="11">
        <f>SUM(N20,N31,N37,N42)</f>
        <v/>
      </c>
      <c r="O44" s="11">
        <f>SUM(O20,O31,O37,O42)</f>
        <v/>
      </c>
      <c r="P44" s="11">
        <f>SUM(P20,P31,P37,P42)</f>
        <v/>
      </c>
      <c r="Q44" s="11">
        <f>SUM(Q20,Q31,Q37,Q42)</f>
        <v/>
      </c>
      <c r="R44" s="11">
        <f>SUM(R20,R31,R37,R42)</f>
        <v/>
      </c>
      <c r="S44" s="11">
        <f>SUM(S20,S31,S37,S42)</f>
        <v/>
      </c>
      <c r="T44" s="11">
        <f>SUM(T20,T31,T37,T42)</f>
        <v/>
      </c>
      <c r="U44" s="11">
        <f>SUM(U20,U31,U37,U42)</f>
        <v/>
      </c>
      <c r="V44" s="11">
        <f>SUM(V20,V31,V37,V42)</f>
        <v/>
      </c>
      <c r="W44" s="11">
        <f>SUM(W20,W31,W37,W42)</f>
        <v/>
      </c>
      <c r="X44" s="11">
        <f>SUM(X20,X31,X37,X42)</f>
        <v/>
      </c>
      <c r="Y44" s="11">
        <f>SUM(Y20,Y31,Y37,Y42)</f>
        <v/>
      </c>
      <c r="Z44" s="11">
        <f>SUM(Z20,Z31,Z37,Z42)</f>
        <v/>
      </c>
      <c r="AA44" s="11">
        <f>SUM(AA20,AA31,AA37,AA42)</f>
        <v/>
      </c>
      <c r="AB44" s="11">
        <f>SUM(AB20,AB31,AB37,AB42)</f>
        <v/>
      </c>
      <c r="AC44" s="11">
        <f>SUM(AC20,AC31,AC37,AC42)</f>
        <v/>
      </c>
      <c r="AD44" s="11">
        <f>SUM(AD20,AD31,AD37,AD42)</f>
        <v/>
      </c>
      <c r="AE44" s="11">
        <f>SUM(AE20,AE31,AE37,AE42)</f>
        <v/>
      </c>
      <c r="AF44" s="11">
        <f>SUM(AF20,AF31,AF37,AF42)</f>
        <v/>
      </c>
      <c r="AG44" s="11">
        <f>SUM(AG20,AG31,AG37,AG42)</f>
        <v/>
      </c>
      <c r="AH44" s="11">
        <f>SUM(AH20,AH31,AH37,AH42)</f>
        <v/>
      </c>
      <c r="AI44" s="11">
        <f>SUM(AI20,AI31,AI37,AI42)</f>
        <v/>
      </c>
      <c r="AJ44" s="11">
        <f>SUM(AJ20,AJ31,AJ37,AJ42)</f>
        <v/>
      </c>
      <c r="AK44" s="11">
        <f>SUM(AK20,AK31,AK37,AK42)</f>
        <v/>
      </c>
      <c r="AL44" s="11">
        <f>SUM(AL20,AL31,AL37,AL42)</f>
        <v/>
      </c>
      <c r="AM44" s="11">
        <f>SUM(AM20,AM31,AM37,AM42)</f>
        <v/>
      </c>
      <c r="AN44" s="11">
        <f>SUM(AN20,AN31,AN37,AN42)</f>
        <v/>
      </c>
      <c r="AO44" s="11">
        <f>SUM(AO20,AO31,AO37,AO42)</f>
        <v/>
      </c>
      <c r="AP44" s="11">
        <f>SUM(AP20,AP31,AP37,AP42)</f>
        <v/>
      </c>
      <c r="AQ44" s="11">
        <f>SUM(AQ20,AQ31,AQ37,AQ42)</f>
        <v/>
      </c>
      <c r="AR44" s="11">
        <f>SUM(AR20,AR31,AR37,AR42)</f>
        <v/>
      </c>
      <c r="AS44" s="11">
        <f>SUM(AS20,AS31,AS37,AS42)</f>
        <v/>
      </c>
      <c r="AT44" s="11">
        <f>SUM(AT20,AT31,AT37,AT42)</f>
        <v/>
      </c>
      <c r="AU44" s="11">
        <f>SUM(AU20,AU31,AU37,AU42)</f>
        <v/>
      </c>
      <c r="AV44" s="11">
        <f>SUM(AV20,AV31,AV37,AV42)</f>
        <v/>
      </c>
      <c r="AW44" s="11">
        <f>SUM(AW20,AW31,AW37,AW42)</f>
        <v/>
      </c>
      <c r="AX44" s="11">
        <f>SUM(AX20,AX31,AX37,AX42)</f>
        <v/>
      </c>
      <c r="AY44" s="11">
        <f>SUM(AY20,AY31,AY37,AY42)</f>
        <v/>
      </c>
      <c r="AZ44" s="11">
        <f>SUM(AZ20,AZ31,AZ37,AZ42)</f>
        <v/>
      </c>
      <c r="BA44" s="11">
        <f>SUM(BA20,BA31,BA37,BA42)</f>
        <v/>
      </c>
      <c r="BB44" s="11">
        <f>SUM(BB20,BB31,BB37,BB42)</f>
        <v/>
      </c>
      <c r="BC44" s="11">
        <f>SUM(BC20,BC31,BC37,BC42)</f>
        <v/>
      </c>
      <c r="BD44" s="11">
        <f>SUM(BD20,BD31,BD37,BD42)</f>
        <v/>
      </c>
      <c r="BE44" s="11">
        <f>SUM(BE20,BE31,BE37,BE42)</f>
        <v/>
      </c>
      <c r="BF44" s="11">
        <f>SUM(BF20,BF31,BF37,BF42)</f>
        <v/>
      </c>
      <c r="BG44" s="11">
        <f>SUM(BG20,BG31,BG37,BG42)</f>
        <v/>
      </c>
      <c r="BH44" s="11">
        <f>SUM(BH20,BH31,BH37,BH42)</f>
        <v/>
      </c>
      <c r="BI44" s="11">
        <f>SUM(BI20,BI31,BI37,BI42)</f>
        <v/>
      </c>
      <c r="BJ44" s="11">
        <f>SUM(BJ20,BJ31,BJ37,BJ42)</f>
        <v/>
      </c>
      <c r="BK44" s="11">
        <f>SUM(BK20,BK31,BK37,BK42)</f>
        <v/>
      </c>
      <c r="BL44" s="11">
        <f>SUM(BL20,BL31,BL37,BL42)</f>
        <v/>
      </c>
      <c r="BM44" s="11">
        <f>SUM(BM20,BM31,BM37,BM42)</f>
        <v/>
      </c>
      <c r="BN44" s="11">
        <f>SUM(BN20,BN31,BN37,BN42)</f>
        <v/>
      </c>
      <c r="BO44" s="11">
        <f>SUM(BO20,BO31,BO37,BO42)</f>
        <v/>
      </c>
      <c r="BP44" s="11">
        <f>IFERROR(BK44/BD44,0)</f>
        <v/>
      </c>
      <c r="BQ44" s="11">
        <f>BO44/30*30</f>
        <v/>
      </c>
      <c r="BR44" s="11">
        <f>IFERROR(BL44/BE44,0)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9">
    <cfRule type="dataBar" priority="1">
      <dataBar showValue="1">
        <cfvo type="num" val="0"/>
        <cfvo type="num" val="0"/>
        <color rgb="00D8B4FE"/>
      </dataBar>
    </cfRule>
  </conditionalFormatting>
  <conditionalFormatting sqref="M24:M30">
    <cfRule type="dataBar" priority="2">
      <dataBar showValue="1">
        <cfvo type="num" val="0"/>
        <cfvo type="num" val="0"/>
        <color rgb="00D8B4FE"/>
      </dataBar>
    </cfRule>
  </conditionalFormatting>
  <conditionalFormatting sqref="M35:M36">
    <cfRule type="dataBar" priority="3">
      <dataBar showValue="1">
        <cfvo type="num" val="0"/>
        <cfvo type="num" val="0"/>
        <color rgb="00D8B4FE"/>
      </dataBar>
    </cfRule>
  </conditionalFormatting>
  <conditionalFormatting sqref="M41">
    <cfRule type="dataBar" priority="4">
      <dataBar showValue="1">
        <cfvo type="num" val="0"/>
        <cfvo type="num" val="0"/>
        <color rgb="00D8B4FE"/>
      </dataBar>
    </cfRule>
  </conditionalFormatting>
  <conditionalFormatting sqref="W7:W19">
    <cfRule type="dataBar" priority="5">
      <dataBar showValue="1">
        <cfvo type="num" val="0"/>
        <cfvo type="num" val="0"/>
        <color rgb="00D8B4FE"/>
      </dataBar>
    </cfRule>
  </conditionalFormatting>
  <conditionalFormatting sqref="W24:W30">
    <cfRule type="dataBar" priority="6">
      <dataBar showValue="1">
        <cfvo type="num" val="0"/>
        <cfvo type="num" val="0"/>
        <color rgb="00D8B4FE"/>
      </dataBar>
    </cfRule>
  </conditionalFormatting>
  <conditionalFormatting sqref="W35:W36">
    <cfRule type="dataBar" priority="7">
      <dataBar showValue="1">
        <cfvo type="num" val="0"/>
        <cfvo type="num" val="0"/>
        <color rgb="00D8B4FE"/>
      </dataBar>
    </cfRule>
  </conditionalFormatting>
  <conditionalFormatting sqref="W41">
    <cfRule type="dataBar" priority="8">
      <dataBar showValue="1">
        <cfvo type="num" val="0"/>
        <cfvo type="num" val="0"/>
        <color rgb="00D8B4FE"/>
      </dataBar>
    </cfRule>
  </conditionalFormatting>
  <conditionalFormatting sqref="AG7:AG19">
    <cfRule type="dataBar" priority="9">
      <dataBar showValue="1">
        <cfvo type="num" val="0"/>
        <cfvo type="num" val="0"/>
        <color rgb="00D8B4FE"/>
      </dataBar>
    </cfRule>
  </conditionalFormatting>
  <conditionalFormatting sqref="AG24:AG30">
    <cfRule type="dataBar" priority="10">
      <dataBar showValue="1">
        <cfvo type="num" val="0"/>
        <cfvo type="num" val="0"/>
        <color rgb="00D8B4FE"/>
      </dataBar>
    </cfRule>
  </conditionalFormatting>
  <conditionalFormatting sqref="AG35:AG36">
    <cfRule type="dataBar" priority="11">
      <dataBar showValue="1">
        <cfvo type="num" val="0"/>
        <cfvo type="num" val="0"/>
        <color rgb="00D8B4FE"/>
      </dataBar>
    </cfRule>
  </conditionalFormatting>
  <conditionalFormatting sqref="AG41">
    <cfRule type="dataBar" priority="12">
      <dataBar showValue="1">
        <cfvo type="num" val="0"/>
        <cfvo type="num" val="0"/>
        <color rgb="00D8B4FE"/>
      </dataBar>
    </cfRule>
  </conditionalFormatting>
  <conditionalFormatting sqref="AQ7:AQ19">
    <cfRule type="dataBar" priority="13">
      <dataBar showValue="1">
        <cfvo type="num" val="0"/>
        <cfvo type="num" val="0"/>
        <color rgb="00D8B4FE"/>
      </dataBar>
    </cfRule>
  </conditionalFormatting>
  <conditionalFormatting sqref="AQ24:AQ30">
    <cfRule type="dataBar" priority="14">
      <dataBar showValue="1">
        <cfvo type="num" val="0"/>
        <cfvo type="num" val="0"/>
        <color rgb="00D8B4FE"/>
      </dataBar>
    </cfRule>
  </conditionalFormatting>
  <conditionalFormatting sqref="AQ35:AQ36">
    <cfRule type="dataBar" priority="15">
      <dataBar showValue="1">
        <cfvo type="num" val="0"/>
        <cfvo type="num" val="0"/>
        <color rgb="00D8B4FE"/>
      </dataBar>
    </cfRule>
  </conditionalFormatting>
  <conditionalFormatting sqref="AQ41">
    <cfRule type="dataBar" priority="16">
      <dataBar showValue="1">
        <cfvo type="num" val="0"/>
        <cfvo type="num" val="0"/>
        <color rgb="00D8B4FE"/>
      </dataBar>
    </cfRule>
  </conditionalFormatting>
  <conditionalFormatting sqref="BA7:BA19">
    <cfRule type="dataBar" priority="17">
      <dataBar showValue="1">
        <cfvo type="num" val="0"/>
        <cfvo type="num" val="0"/>
        <color rgb="00D8B4FE"/>
      </dataBar>
    </cfRule>
  </conditionalFormatting>
  <conditionalFormatting sqref="BA24:BA30">
    <cfRule type="dataBar" priority="18">
      <dataBar showValue="1">
        <cfvo type="num" val="0"/>
        <cfvo type="num" val="0"/>
        <color rgb="00D8B4FE"/>
      </dataBar>
    </cfRule>
  </conditionalFormatting>
  <conditionalFormatting sqref="BA35:BA36">
    <cfRule type="dataBar" priority="19">
      <dataBar showValue="1">
        <cfvo type="num" val="0"/>
        <cfvo type="num" val="0"/>
        <color rgb="00D8B4FE"/>
      </dataBar>
    </cfRule>
  </conditionalFormatting>
  <conditionalFormatting sqref="BA41">
    <cfRule type="dataBar" priority="20">
      <dataBar showValue="1">
        <cfvo type="num" val="0"/>
        <cfvo type="num" val="0"/>
        <color rgb="00D8B4FE"/>
      </dataBar>
    </cfRule>
  </conditionalFormatting>
  <conditionalFormatting sqref="BQ7:BQ19">
    <cfRule type="dataBar" priority="21">
      <dataBar showValue="1">
        <cfvo type="num" val="0"/>
        <cfvo type="max"/>
        <color rgb="00B7E4C7"/>
      </dataBar>
    </cfRule>
  </conditionalFormatting>
  <conditionalFormatting sqref="BQ24:BQ30">
    <cfRule type="dataBar" priority="22">
      <dataBar showValue="1">
        <cfvo type="num" val="0"/>
        <cfvo type="max"/>
        <color rgb="00B7E4C7"/>
      </dataBar>
    </cfRule>
  </conditionalFormatting>
  <conditionalFormatting sqref="BQ35:BQ36">
    <cfRule type="dataBar" priority="23">
      <dataBar showValue="1">
        <cfvo type="num" val="0"/>
        <cfvo type="max"/>
        <color rgb="00B7E4C7"/>
      </dataBar>
    </cfRule>
  </conditionalFormatting>
  <conditionalFormatting sqref="BQ41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3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30.06.2026</t>
        </is>
      </c>
    </row>
    <row r="3">
      <c r="A3" t="inlineStr">
        <is>
          <t>Дата контроля: 30.06.2026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2362465.61</v>
      </c>
    </row>
    <row r="7">
      <c r="A7" s="6" t="inlineStr">
        <is>
          <t>План суммы</t>
        </is>
      </c>
      <c r="B7" s="14" t="n">
        <v>2560000</v>
      </c>
    </row>
    <row r="8">
      <c r="A8" s="6" t="inlineStr">
        <is>
          <t>Выполнение суммы</t>
        </is>
      </c>
      <c r="B8" s="15" t="n">
        <v>0.9228381289062502</v>
      </c>
    </row>
    <row r="9">
      <c r="A9" s="6" t="inlineStr">
        <is>
          <t>Факт тренировок</t>
        </is>
      </c>
      <c r="B9" s="14" t="n">
        <v>1476</v>
      </c>
    </row>
    <row r="10">
      <c r="A10" s="6" t="inlineStr">
        <is>
          <t>План тренировок</t>
        </is>
      </c>
      <c r="B10" s="14" t="n">
        <v>1581</v>
      </c>
    </row>
    <row r="11">
      <c r="A11" s="6" t="inlineStr">
        <is>
          <t>Выполнение тренировок</t>
        </is>
      </c>
      <c r="B11" s="15" t="n">
        <v>0.9335863377609108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705</v>
      </c>
      <c r="C17" s="7" t="n">
        <v>643</v>
      </c>
      <c r="D17" s="17" t="n">
        <v>0.9120567375886525</v>
      </c>
      <c r="E17" s="7" t="n">
        <v>1200000</v>
      </c>
      <c r="F17" s="7" t="n">
        <v>1069212.290000001</v>
      </c>
      <c r="G17" s="17" t="n">
        <v>0.8910102416666671</v>
      </c>
      <c r="H17" s="7" t="n">
        <v>1069212.290000001</v>
      </c>
      <c r="I17" s="7" t="n">
        <v>-130787.7099999995</v>
      </c>
    </row>
    <row r="18">
      <c r="A18" s="6" t="inlineStr">
        <is>
          <t>ГП</t>
        </is>
      </c>
      <c r="B18" s="7" t="n">
        <v>539</v>
      </c>
      <c r="C18" s="7" t="n">
        <v>469</v>
      </c>
      <c r="D18" s="17" t="n">
        <v>0.8701298701298701</v>
      </c>
      <c r="E18" s="7" t="n">
        <v>900000</v>
      </c>
      <c r="F18" s="7" t="n">
        <v>805048.5699999999</v>
      </c>
      <c r="G18" s="17" t="n">
        <v>0.8944984111111111</v>
      </c>
      <c r="H18" s="7" t="n">
        <v>805048.5699999999</v>
      </c>
      <c r="I18" s="7" t="n">
        <v>-94951.43000000005</v>
      </c>
    </row>
    <row r="19">
      <c r="A19" s="6" t="inlineStr">
        <is>
          <t>ФТ</t>
        </is>
      </c>
      <c r="B19" s="7" t="n">
        <v>234</v>
      </c>
      <c r="C19" s="7" t="n">
        <v>246</v>
      </c>
      <c r="D19" s="17" t="n">
        <v>1.051282051282051</v>
      </c>
      <c r="E19" s="7" t="n">
        <v>360000</v>
      </c>
      <c r="F19" s="7" t="n">
        <v>377306.75</v>
      </c>
      <c r="G19" s="17" t="n">
        <v>1.048074305555555</v>
      </c>
      <c r="H19" s="7" t="n">
        <v>377306.75</v>
      </c>
      <c r="I19" s="7" t="n">
        <v>17306.75</v>
      </c>
    </row>
    <row r="20">
      <c r="A20" s="6" t="inlineStr">
        <is>
          <t>БИ</t>
        </is>
      </c>
      <c r="B20" s="7" t="n">
        <v>103</v>
      </c>
      <c r="C20" s="7" t="n">
        <v>118</v>
      </c>
      <c r="D20" s="17" t="n">
        <v>1.145631067961165</v>
      </c>
      <c r="E20" s="7" t="n">
        <v>100000</v>
      </c>
      <c r="F20" s="7" t="n">
        <v>110898</v>
      </c>
      <c r="G20" s="17" t="n">
        <v>1.10898</v>
      </c>
      <c r="H20" s="7" t="n">
        <v>110898</v>
      </c>
      <c r="I20" s="7" t="n">
        <v>10898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Зинченко Лидия Ивановна</t>
        </is>
      </c>
      <c r="C26" s="7" t="n">
        <v>28</v>
      </c>
      <c r="D26" s="7" t="n">
        <v>21</v>
      </c>
      <c r="E26" s="17" t="n">
        <v>0.75</v>
      </c>
      <c r="F26" s="7" t="n">
        <v>49500</v>
      </c>
      <c r="G26" s="7" t="n">
        <v>34900</v>
      </c>
      <c r="H26" s="17" t="n">
        <v>0.705050505050505</v>
      </c>
      <c r="I26" s="7" t="n">
        <v>34900</v>
      </c>
      <c r="J26" s="7" t="n">
        <v>-14600</v>
      </c>
    </row>
    <row r="27">
      <c r="A27" s="6" t="inlineStr">
        <is>
          <t>ТЗ</t>
        </is>
      </c>
      <c r="B27" s="6" t="inlineStr">
        <is>
          <t>Важенина Ксения Александровна</t>
        </is>
      </c>
      <c r="C27" s="7" t="n">
        <v>80</v>
      </c>
      <c r="D27" s="7" t="n">
        <v>67</v>
      </c>
      <c r="E27" s="17" t="n">
        <v>0.8375</v>
      </c>
      <c r="F27" s="7" t="n">
        <v>120600</v>
      </c>
      <c r="G27" s="7" t="n">
        <v>101445</v>
      </c>
      <c r="H27" s="17" t="n">
        <v>0.8411691542288557</v>
      </c>
      <c r="I27" s="7" t="n">
        <v>101445</v>
      </c>
      <c r="J27" s="7" t="n">
        <v>-19155</v>
      </c>
    </row>
    <row r="28">
      <c r="A28" s="6" t="inlineStr">
        <is>
          <t>ТЗ</t>
        </is>
      </c>
      <c r="B28" s="6" t="inlineStr">
        <is>
          <t>Шангов Павел Михайлович</t>
        </is>
      </c>
      <c r="C28" s="7" t="n">
        <v>94</v>
      </c>
      <c r="D28" s="7" t="n">
        <v>83</v>
      </c>
      <c r="E28" s="17" t="n">
        <v>0.8829787234042553</v>
      </c>
      <c r="F28" s="7" t="n">
        <v>171600</v>
      </c>
      <c r="G28" s="7" t="n">
        <v>144638.25</v>
      </c>
      <c r="H28" s="17" t="n">
        <v>0.8428802447552447</v>
      </c>
      <c r="I28" s="7" t="n">
        <v>144638.25</v>
      </c>
      <c r="J28" s="7" t="n">
        <v>-26961.75</v>
      </c>
    </row>
    <row r="29">
      <c r="A29" s="6" t="inlineStr">
        <is>
          <t>ТЗ</t>
        </is>
      </c>
      <c r="B29" s="6" t="inlineStr">
        <is>
          <t>Егиазарян Эльмира Яновна</t>
        </is>
      </c>
      <c r="C29" s="7" t="n">
        <v>40</v>
      </c>
      <c r="D29" s="7" t="n">
        <v>34</v>
      </c>
      <c r="E29" s="17" t="n">
        <v>0.85</v>
      </c>
      <c r="F29" s="7" t="n">
        <v>95500</v>
      </c>
      <c r="G29" s="7" t="n">
        <v>81697.5</v>
      </c>
      <c r="H29" s="17" t="n">
        <v>0.8554712041884817</v>
      </c>
      <c r="I29" s="7" t="n">
        <v>81697.5</v>
      </c>
      <c r="J29" s="7" t="n">
        <v>-13802.5</v>
      </c>
    </row>
    <row r="30">
      <c r="A30" s="6" t="inlineStr">
        <is>
          <t>ТЗ</t>
        </is>
      </c>
      <c r="B30" s="6" t="inlineStr">
        <is>
          <t>Терехин Андрей Владимирович</t>
        </is>
      </c>
      <c r="C30" s="7" t="n">
        <v>37</v>
      </c>
      <c r="D30" s="7" t="n">
        <v>32</v>
      </c>
      <c r="E30" s="17" t="n">
        <v>0.8648648648648649</v>
      </c>
      <c r="F30" s="7" t="n">
        <v>65300</v>
      </c>
      <c r="G30" s="7" t="n">
        <v>57957.22</v>
      </c>
      <c r="H30" s="17" t="n">
        <v>0.8875531393568147</v>
      </c>
      <c r="I30" s="7" t="n">
        <v>57957.22</v>
      </c>
      <c r="J30" s="7" t="n">
        <v>-7342.779999999999</v>
      </c>
    </row>
    <row r="31">
      <c r="A31" s="6" t="inlineStr">
        <is>
          <t>ТЗ</t>
        </is>
      </c>
      <c r="B31" s="6" t="inlineStr">
        <is>
          <t>Ершов Данил Викторович</t>
        </is>
      </c>
      <c r="C31" s="7" t="n">
        <v>72</v>
      </c>
      <c r="D31" s="7" t="n">
        <v>65</v>
      </c>
      <c r="E31" s="17" t="n">
        <v>0.9027777777777778</v>
      </c>
      <c r="F31" s="7" t="n">
        <v>133200</v>
      </c>
      <c r="G31" s="7" t="n">
        <v>118814.75</v>
      </c>
      <c r="H31" s="17" t="n">
        <v>0.8920026276276276</v>
      </c>
      <c r="I31" s="7" t="n">
        <v>118814.75</v>
      </c>
      <c r="J31" s="7" t="n">
        <v>-14385.25</v>
      </c>
    </row>
    <row r="32">
      <c r="A32" s="6" t="inlineStr">
        <is>
          <t>ТЗ</t>
        </is>
      </c>
      <c r="B32" s="6" t="inlineStr">
        <is>
          <t>Корнеев Иван Викторович</t>
        </is>
      </c>
      <c r="C32" s="7" t="n">
        <v>72</v>
      </c>
      <c r="D32" s="7" t="n">
        <v>64</v>
      </c>
      <c r="E32" s="17" t="n">
        <v>0.8888888888888888</v>
      </c>
      <c r="F32" s="7" t="n">
        <v>108300</v>
      </c>
      <c r="G32" s="7" t="n">
        <v>97768.33</v>
      </c>
      <c r="H32" s="17" t="n">
        <v>0.9027546629732226</v>
      </c>
      <c r="I32" s="7" t="n">
        <v>97768.33</v>
      </c>
      <c r="J32" s="7" t="n">
        <v>-10531.67</v>
      </c>
    </row>
    <row r="33">
      <c r="A33" s="6" t="inlineStr">
        <is>
          <t>ТЗ</t>
        </is>
      </c>
      <c r="B33" s="6" t="inlineStr">
        <is>
          <t>Багаутдинова Юлия Мануровна</t>
        </is>
      </c>
      <c r="C33" s="7" t="n">
        <v>88</v>
      </c>
      <c r="D33" s="7" t="n">
        <v>83</v>
      </c>
      <c r="E33" s="17" t="n">
        <v>0.9431818181818182</v>
      </c>
      <c r="F33" s="7" t="n">
        <v>124400</v>
      </c>
      <c r="G33" s="7" t="n">
        <v>113912.49</v>
      </c>
      <c r="H33" s="17" t="n">
        <v>0.9156952572347268</v>
      </c>
      <c r="I33" s="7" t="n">
        <v>113912.49</v>
      </c>
      <c r="J33" s="7" t="n">
        <v>-10487.50999999999</v>
      </c>
    </row>
    <row r="34">
      <c r="A34" s="6" t="inlineStr">
        <is>
          <t>ТЗ</t>
        </is>
      </c>
      <c r="B34" s="6" t="inlineStr">
        <is>
          <t>Демошкевич София Александровна</t>
        </is>
      </c>
      <c r="C34" s="7" t="n">
        <v>34</v>
      </c>
      <c r="D34" s="7" t="n">
        <v>30</v>
      </c>
      <c r="E34" s="17" t="n">
        <v>0.8823529411764706</v>
      </c>
      <c r="F34" s="7" t="n">
        <v>55000</v>
      </c>
      <c r="G34" s="7" t="n">
        <v>50608</v>
      </c>
      <c r="H34" s="17" t="n">
        <v>0.9201454545454546</v>
      </c>
      <c r="I34" s="7" t="n">
        <v>50608</v>
      </c>
      <c r="J34" s="7" t="n">
        <v>-4392</v>
      </c>
    </row>
    <row r="35">
      <c r="A35" s="6" t="inlineStr">
        <is>
          <t>ТЗ</t>
        </is>
      </c>
      <c r="B35" s="6" t="inlineStr">
        <is>
          <t>Рочев Игорь Алексеевич</t>
        </is>
      </c>
      <c r="C35" s="7" t="n">
        <v>91</v>
      </c>
      <c r="D35" s="7" t="n">
        <v>83</v>
      </c>
      <c r="E35" s="17" t="n">
        <v>0.9120879120879121</v>
      </c>
      <c r="F35" s="7" t="n">
        <v>186000</v>
      </c>
      <c r="G35" s="7" t="n">
        <v>172191.25</v>
      </c>
      <c r="H35" s="17" t="n">
        <v>0.9257594086021506</v>
      </c>
      <c r="I35" s="7" t="n">
        <v>172191.25</v>
      </c>
      <c r="J35" s="7" t="n">
        <v>-13808.75</v>
      </c>
    </row>
    <row r="36">
      <c r="A36" s="6" t="inlineStr">
        <is>
          <t>ТЗ</t>
        </is>
      </c>
      <c r="B36" s="6" t="inlineStr">
        <is>
          <t>Распутина Екатерина Александровна</t>
        </is>
      </c>
      <c r="C36" s="7" t="n">
        <v>3</v>
      </c>
      <c r="D36" s="7" t="n">
        <v>10</v>
      </c>
      <c r="E36" s="17" t="n">
        <v>3.333333333333333</v>
      </c>
      <c r="F36" s="7" t="n">
        <v>5100</v>
      </c>
      <c r="G36" s="7" t="n">
        <v>4999.5</v>
      </c>
      <c r="H36" s="17" t="n">
        <v>0.9802941176470589</v>
      </c>
      <c r="I36" s="7" t="n">
        <v>4999.5</v>
      </c>
      <c r="J36" s="7" t="n">
        <v>-100.5</v>
      </c>
    </row>
    <row r="37">
      <c r="A37" s="6" t="inlineStr">
        <is>
          <t>ТЗ</t>
        </is>
      </c>
      <c r="B37" s="6" t="inlineStr">
        <is>
          <t>Шамхалов Мурад Камилевич</t>
        </is>
      </c>
      <c r="C37" s="7" t="n">
        <v>32</v>
      </c>
      <c r="D37" s="7" t="n">
        <v>33</v>
      </c>
      <c r="E37" s="17" t="n">
        <v>1.03125</v>
      </c>
      <c r="F37" s="7" t="n">
        <v>41800</v>
      </c>
      <c r="G37" s="7" t="n">
        <v>43610</v>
      </c>
      <c r="H37" s="17" t="n">
        <v>1.043301435406699</v>
      </c>
      <c r="I37" s="7" t="n">
        <v>43610</v>
      </c>
      <c r="J37" s="7" t="n">
        <v>1810</v>
      </c>
    </row>
    <row r="38">
      <c r="A38" s="6" t="inlineStr">
        <is>
          <t>ТЗ</t>
        </is>
      </c>
      <c r="B38" s="6" t="inlineStr">
        <is>
          <t>Бардаков Майкл Александрович</t>
        </is>
      </c>
      <c r="C38" s="7" t="n">
        <v>34</v>
      </c>
      <c r="D38" s="7" t="n">
        <v>38</v>
      </c>
      <c r="E38" s="17" t="n">
        <v>1.117647058823529</v>
      </c>
      <c r="F38" s="7" t="n">
        <v>43700</v>
      </c>
      <c r="G38" s="7" t="n">
        <v>46670</v>
      </c>
      <c r="H38" s="17" t="n">
        <v>1.067963386727689</v>
      </c>
      <c r="I38" s="7" t="n">
        <v>46670</v>
      </c>
      <c r="J38" s="7" t="n">
        <v>2970</v>
      </c>
    </row>
    <row r="39">
      <c r="A39" s="6" t="inlineStr">
        <is>
          <t>ГП</t>
        </is>
      </c>
      <c r="B39" s="6" t="inlineStr">
        <is>
          <t>Попова Яна Юрьевна</t>
        </is>
      </c>
      <c r="C39" s="7" t="n">
        <v>7</v>
      </c>
      <c r="D39" s="7" t="n">
        <v>4</v>
      </c>
      <c r="E39" s="17" t="n">
        <v>0.5714285714285714</v>
      </c>
      <c r="F39" s="7" t="n">
        <v>10400</v>
      </c>
      <c r="G39" s="7" t="n">
        <v>6373.75</v>
      </c>
      <c r="H39" s="17" t="n">
        <v>0.6128605769230769</v>
      </c>
      <c r="I39" s="7" t="n">
        <v>6373.75</v>
      </c>
      <c r="J39" s="7" t="n">
        <v>-4026.25</v>
      </c>
    </row>
    <row r="40">
      <c r="A40" s="6" t="inlineStr">
        <is>
          <t>ГП</t>
        </is>
      </c>
      <c r="B40" s="6" t="inlineStr">
        <is>
          <t>Пронькина Елена Александровна</t>
        </is>
      </c>
      <c r="C40" s="7" t="n">
        <v>57</v>
      </c>
      <c r="D40" s="7" t="n">
        <v>41</v>
      </c>
      <c r="E40" s="17" t="n">
        <v>0.7192982456140351</v>
      </c>
      <c r="F40" s="7" t="n">
        <v>121900</v>
      </c>
      <c r="G40" s="7" t="n">
        <v>89572.62</v>
      </c>
      <c r="H40" s="17" t="n">
        <v>0.7348041017227235</v>
      </c>
      <c r="I40" s="7" t="n">
        <v>89572.62</v>
      </c>
      <c r="J40" s="7" t="n">
        <v>-32327.38</v>
      </c>
    </row>
    <row r="41">
      <c r="A41" s="6" t="inlineStr">
        <is>
          <t>ГП</t>
        </is>
      </c>
      <c r="B41" s="6" t="inlineStr">
        <is>
          <t>Редькина Анастасия Анатольевна</t>
        </is>
      </c>
      <c r="C41" s="7" t="n">
        <v>128</v>
      </c>
      <c r="D41" s="7" t="n">
        <v>102</v>
      </c>
      <c r="E41" s="17" t="n">
        <v>0.796875</v>
      </c>
      <c r="F41" s="7" t="n">
        <v>229300</v>
      </c>
      <c r="G41" s="7" t="n">
        <v>179557.58</v>
      </c>
      <c r="H41" s="17" t="n">
        <v>0.783068382032272</v>
      </c>
      <c r="I41" s="7" t="n">
        <v>179557.58</v>
      </c>
      <c r="J41" s="7" t="n">
        <v>-49742.42000000001</v>
      </c>
    </row>
    <row r="42">
      <c r="A42" s="6" t="inlineStr">
        <is>
          <t>ГП</t>
        </is>
      </c>
      <c r="B42" s="6" t="inlineStr">
        <is>
          <t>Петрова Анастасия Сергеевна</t>
        </is>
      </c>
      <c r="C42" s="7" t="n">
        <v>171</v>
      </c>
      <c r="D42" s="7" t="n">
        <v>150</v>
      </c>
      <c r="E42" s="17" t="n">
        <v>0.8771929824561403</v>
      </c>
      <c r="F42" s="7" t="n">
        <v>251700</v>
      </c>
      <c r="G42" s="7" t="n">
        <v>223848</v>
      </c>
      <c r="H42" s="17" t="n">
        <v>0.8893444576877235</v>
      </c>
      <c r="I42" s="7" t="n">
        <v>223848</v>
      </c>
      <c r="J42" s="7" t="n">
        <v>-27852</v>
      </c>
    </row>
    <row r="43">
      <c r="A43" s="6" t="inlineStr">
        <is>
          <t>ГП</t>
        </is>
      </c>
      <c r="B43" s="6" t="inlineStr">
        <is>
          <t>Емельянова Юлия Витальевна</t>
        </is>
      </c>
      <c r="C43" s="7" t="n">
        <v>50</v>
      </c>
      <c r="D43" s="7" t="n">
        <v>43</v>
      </c>
      <c r="E43" s="17" t="n">
        <v>0.86</v>
      </c>
      <c r="F43" s="7" t="n">
        <v>60800</v>
      </c>
      <c r="G43" s="7" t="n">
        <v>55069.5</v>
      </c>
      <c r="H43" s="17" t="n">
        <v>0.9057483552631579</v>
      </c>
      <c r="I43" s="7" t="n">
        <v>55069.5</v>
      </c>
      <c r="J43" s="7" t="n">
        <v>-5730.5</v>
      </c>
    </row>
    <row r="44">
      <c r="A44" s="6" t="inlineStr">
        <is>
          <t>ГП</t>
        </is>
      </c>
      <c r="B44" s="6" t="inlineStr">
        <is>
          <t>Смирнова Валерия Евгеньевна</t>
        </is>
      </c>
      <c r="C44" s="7" t="n">
        <v>84</v>
      </c>
      <c r="D44" s="7" t="n">
        <v>74</v>
      </c>
      <c r="E44" s="17" t="n">
        <v>0.8809523809523809</v>
      </c>
      <c r="F44" s="7" t="n">
        <v>150400</v>
      </c>
      <c r="G44" s="7" t="n">
        <v>146546.12</v>
      </c>
      <c r="H44" s="17" t="n">
        <v>0.9743757978723404</v>
      </c>
      <c r="I44" s="7" t="n">
        <v>146546.12</v>
      </c>
      <c r="J44" s="7" t="n">
        <v>-3853.880000000005</v>
      </c>
    </row>
    <row r="45">
      <c r="A45" s="6" t="inlineStr">
        <is>
          <t>ГП</t>
        </is>
      </c>
      <c r="B45" s="6" t="inlineStr">
        <is>
          <t>Панкова Ксения Евгеньевна</t>
        </is>
      </c>
      <c r="C45" s="7" t="n">
        <v>42</v>
      </c>
      <c r="D45" s="7" t="n">
        <v>55</v>
      </c>
      <c r="E45" s="17" t="n">
        <v>1.30952380952381</v>
      </c>
      <c r="F45" s="7" t="n">
        <v>75500</v>
      </c>
      <c r="G45" s="7" t="n">
        <v>104081</v>
      </c>
      <c r="H45" s="17" t="n">
        <v>1.378556291390729</v>
      </c>
      <c r="I45" s="7" t="n">
        <v>104081</v>
      </c>
      <c r="J45" s="7" t="n">
        <v>28581</v>
      </c>
    </row>
    <row r="46">
      <c r="A46" s="6" t="inlineStr">
        <is>
          <t>ФТ</t>
        </is>
      </c>
      <c r="B46" s="6" t="inlineStr">
        <is>
          <t>Мутаев Аскер Магомедович</t>
        </is>
      </c>
      <c r="C46" s="7" t="n">
        <v>97</v>
      </c>
      <c r="D46" s="7" t="n">
        <v>101</v>
      </c>
      <c r="E46" s="17" t="n">
        <v>1.041237113402062</v>
      </c>
      <c r="F46" s="7" t="n">
        <v>195600</v>
      </c>
      <c r="G46" s="7" t="n">
        <v>203354.25</v>
      </c>
      <c r="H46" s="17" t="n">
        <v>1.039643404907975</v>
      </c>
      <c r="I46" s="7" t="n">
        <v>203354.25</v>
      </c>
      <c r="J46" s="7" t="n">
        <v>7754.25</v>
      </c>
    </row>
    <row r="47">
      <c r="A47" s="6" t="inlineStr">
        <is>
          <t>ФТ</t>
        </is>
      </c>
      <c r="B47" s="6" t="inlineStr">
        <is>
          <t>Ангел Дмитрий Степанович</t>
        </is>
      </c>
      <c r="C47" s="7" t="n">
        <v>137</v>
      </c>
      <c r="D47" s="7" t="n">
        <v>145</v>
      </c>
      <c r="E47" s="17" t="n">
        <v>1.058394160583942</v>
      </c>
      <c r="F47" s="7" t="n">
        <v>164400</v>
      </c>
      <c r="G47" s="7" t="n">
        <v>173952.5</v>
      </c>
      <c r="H47" s="17" t="n">
        <v>1.058105231143552</v>
      </c>
      <c r="I47" s="7" t="n">
        <v>173952.5</v>
      </c>
      <c r="J47" s="7" t="n">
        <v>9552.5</v>
      </c>
    </row>
    <row r="48">
      <c r="A48" s="6" t="inlineStr">
        <is>
          <t>БИ</t>
        </is>
      </c>
      <c r="B48" s="6" t="inlineStr">
        <is>
          <t>Хилобок Кирилл Игоревич</t>
        </is>
      </c>
      <c r="C48" s="7" t="n">
        <v>103</v>
      </c>
      <c r="D48" s="7" t="n">
        <v>118</v>
      </c>
      <c r="E48" s="17" t="n">
        <v>1.145631067961165</v>
      </c>
      <c r="F48" s="7" t="n">
        <v>100000</v>
      </c>
      <c r="G48" s="7" t="n">
        <v>110898</v>
      </c>
      <c r="H48" s="17" t="n">
        <v>1.10898</v>
      </c>
      <c r="I48" s="7" t="n">
        <v>110898</v>
      </c>
      <c r="J48" s="7" t="n">
        <v>10898</v>
      </c>
    </row>
    <row r="52">
      <c r="A52" s="16" t="inlineStr">
        <is>
          <t>Дорожная карта по дням</t>
        </is>
      </c>
    </row>
    <row r="53">
      <c r="A53" s="13" t="inlineStr">
        <is>
          <t>День</t>
        </is>
      </c>
      <c r="B53" s="13" t="inlineStr">
        <is>
          <t>Дата</t>
        </is>
      </c>
      <c r="C53" s="13" t="inlineStr">
        <is>
          <t>План ₽ накоп.</t>
        </is>
      </c>
      <c r="D53" s="13" t="inlineStr">
        <is>
          <t>Факт ₽ день</t>
        </is>
      </c>
      <c r="E53" s="13" t="inlineStr">
        <is>
          <t>Факт ₽ накоп.</t>
        </is>
      </c>
      <c r="F53" s="13" t="inlineStr">
        <is>
          <t>% ₽</t>
        </is>
      </c>
      <c r="G53" s="13" t="inlineStr">
        <is>
          <t>План трен. накоп.</t>
        </is>
      </c>
      <c r="H53" s="13" t="inlineStr">
        <is>
          <t>Факт трен. день</t>
        </is>
      </c>
      <c r="I53" s="13" t="inlineStr">
        <is>
          <t>Факт трен. накоп.</t>
        </is>
      </c>
      <c r="J53" s="13" t="inlineStr">
        <is>
          <t>% трен.</t>
        </is>
      </c>
    </row>
    <row r="54">
      <c r="A54" s="6" t="n">
        <v>1</v>
      </c>
      <c r="B54" s="6" t="inlineStr">
        <is>
          <t>01.06.2026</t>
        </is>
      </c>
      <c r="C54" s="7" t="n">
        <v>85333.33333333333</v>
      </c>
      <c r="D54" s="7" t="n">
        <v>117459.03</v>
      </c>
      <c r="E54" s="7" t="n">
        <v>117459.03</v>
      </c>
      <c r="F54" s="17" t="n">
        <v>1.3764730078125</v>
      </c>
      <c r="G54" s="7" t="n">
        <v>52.7</v>
      </c>
      <c r="H54" s="7" t="n">
        <v>70</v>
      </c>
      <c r="I54" s="7" t="n">
        <v>70</v>
      </c>
      <c r="J54" s="17" t="n">
        <v>1.328273244781784</v>
      </c>
    </row>
    <row r="55">
      <c r="A55" s="6" t="n">
        <v>2</v>
      </c>
      <c r="B55" s="6" t="inlineStr">
        <is>
          <t>02.06.2026</t>
        </is>
      </c>
      <c r="C55" s="7" t="n">
        <v>170666.6666666667</v>
      </c>
      <c r="D55" s="7" t="n">
        <v>83924.26999999999</v>
      </c>
      <c r="E55" s="7" t="n">
        <v>201383.3</v>
      </c>
      <c r="F55" s="17" t="n">
        <v>1.1799802734375</v>
      </c>
      <c r="G55" s="7" t="n">
        <v>105.4</v>
      </c>
      <c r="H55" s="7" t="n">
        <v>52</v>
      </c>
      <c r="I55" s="7" t="n">
        <v>122</v>
      </c>
      <c r="J55" s="17" t="n">
        <v>1.157495256166983</v>
      </c>
    </row>
    <row r="56">
      <c r="A56" s="6" t="n">
        <v>3</v>
      </c>
      <c r="B56" s="6" t="inlineStr">
        <is>
          <t>03.06.2026</t>
        </is>
      </c>
      <c r="C56" s="7" t="n">
        <v>256000</v>
      </c>
      <c r="D56" s="7" t="n">
        <v>118353.42</v>
      </c>
      <c r="E56" s="7" t="n">
        <v>319736.72</v>
      </c>
      <c r="F56" s="17" t="n">
        <v>1.2489715625</v>
      </c>
      <c r="G56" s="7" t="n">
        <v>158.1</v>
      </c>
      <c r="H56" s="7" t="n">
        <v>74</v>
      </c>
      <c r="I56" s="7" t="n">
        <v>196</v>
      </c>
      <c r="J56" s="17" t="n">
        <v>1.239721695129665</v>
      </c>
    </row>
    <row r="57">
      <c r="A57" s="6" t="n">
        <v>4</v>
      </c>
      <c r="B57" s="6" t="inlineStr">
        <is>
          <t>04.06.2026</t>
        </is>
      </c>
      <c r="C57" s="7" t="n">
        <v>341333.3333333333</v>
      </c>
      <c r="D57" s="7" t="n">
        <v>85478.41</v>
      </c>
      <c r="E57" s="7" t="n">
        <v>405215.13</v>
      </c>
      <c r="F57" s="17" t="n">
        <v>1.187153701171875</v>
      </c>
      <c r="G57" s="7" t="n">
        <v>210.8</v>
      </c>
      <c r="H57" s="7" t="n">
        <v>51</v>
      </c>
      <c r="I57" s="7" t="n">
        <v>247</v>
      </c>
      <c r="J57" s="17" t="n">
        <v>1.171726755218216</v>
      </c>
    </row>
    <row r="58">
      <c r="A58" s="6" t="n">
        <v>5</v>
      </c>
      <c r="B58" s="6" t="inlineStr">
        <is>
          <t>05.06.2026</t>
        </is>
      </c>
      <c r="C58" s="7" t="n">
        <v>426666.6666666667</v>
      </c>
      <c r="D58" s="7" t="n">
        <v>94519.25999999999</v>
      </c>
      <c r="E58" s="7" t="n">
        <v>499734.39</v>
      </c>
      <c r="F58" s="17" t="n">
        <v>1.1712524765625</v>
      </c>
      <c r="G58" s="7" t="n">
        <v>263.5</v>
      </c>
      <c r="H58" s="7" t="n">
        <v>52</v>
      </c>
      <c r="I58" s="7" t="n">
        <v>299</v>
      </c>
      <c r="J58" s="17" t="n">
        <v>1.13472485768501</v>
      </c>
    </row>
    <row r="59">
      <c r="A59" s="6" t="n">
        <v>6</v>
      </c>
      <c r="B59" s="6" t="inlineStr">
        <is>
          <t>06.06.2026</t>
        </is>
      </c>
      <c r="C59" s="7" t="n">
        <v>512000</v>
      </c>
      <c r="D59" s="7" t="n">
        <v>34000.37</v>
      </c>
      <c r="E59" s="7" t="n">
        <v>533734.76</v>
      </c>
      <c r="F59" s="17" t="n">
        <v>1.042450703125</v>
      </c>
      <c r="G59" s="7" t="n">
        <v>316.2</v>
      </c>
      <c r="H59" s="7" t="n">
        <v>27</v>
      </c>
      <c r="I59" s="7" t="n">
        <v>326</v>
      </c>
      <c r="J59" s="17" t="n">
        <v>1.030993042378242</v>
      </c>
    </row>
    <row r="60">
      <c r="A60" s="6" t="n">
        <v>7</v>
      </c>
      <c r="B60" s="6" t="inlineStr">
        <is>
          <t>07.06.2026</t>
        </is>
      </c>
      <c r="C60" s="7" t="n">
        <v>597333.3333333334</v>
      </c>
      <c r="D60" s="7" t="n">
        <v>21130.42</v>
      </c>
      <c r="E60" s="7" t="n">
        <v>554865.1800000001</v>
      </c>
      <c r="F60" s="17" t="n">
        <v>0.9289037611607143</v>
      </c>
      <c r="G60" s="7" t="n">
        <v>368.9</v>
      </c>
      <c r="H60" s="7" t="n">
        <v>14</v>
      </c>
      <c r="I60" s="7" t="n">
        <v>340</v>
      </c>
      <c r="J60" s="17" t="n">
        <v>0.9216589861751152</v>
      </c>
    </row>
    <row r="61">
      <c r="A61" s="6" t="n">
        <v>8</v>
      </c>
      <c r="B61" s="6" t="inlineStr">
        <is>
          <t>08.06.2026</t>
        </is>
      </c>
      <c r="C61" s="7" t="n">
        <v>682666.6666666666</v>
      </c>
      <c r="D61" s="7" t="n">
        <v>126006.09</v>
      </c>
      <c r="E61" s="7" t="n">
        <v>680871.27</v>
      </c>
      <c r="F61" s="17" t="n">
        <v>0.9973700244140626</v>
      </c>
      <c r="G61" s="7" t="n">
        <v>421.6</v>
      </c>
      <c r="H61" s="7" t="n">
        <v>83</v>
      </c>
      <c r="I61" s="7" t="n">
        <v>423</v>
      </c>
      <c r="J61" s="17" t="n">
        <v>1.003320683111954</v>
      </c>
    </row>
    <row r="62">
      <c r="A62" s="6" t="n">
        <v>9</v>
      </c>
      <c r="B62" s="6" t="inlineStr">
        <is>
          <t>09.06.2026</t>
        </is>
      </c>
      <c r="C62" s="7" t="n">
        <v>768000</v>
      </c>
      <c r="D62" s="7" t="n">
        <v>93732.41</v>
      </c>
      <c r="E62" s="7" t="n">
        <v>774603.6800000001</v>
      </c>
      <c r="F62" s="17" t="n">
        <v>1.008598541666667</v>
      </c>
      <c r="G62" s="7" t="n">
        <v>474.3</v>
      </c>
      <c r="H62" s="7" t="n">
        <v>61</v>
      </c>
      <c r="I62" s="7" t="n">
        <v>484</v>
      </c>
      <c r="J62" s="17" t="n">
        <v>1.02045119122918</v>
      </c>
    </row>
    <row r="63">
      <c r="A63" s="6" t="n">
        <v>10</v>
      </c>
      <c r="B63" s="6" t="inlineStr">
        <is>
          <t>10.06.2026</t>
        </is>
      </c>
      <c r="C63" s="7" t="n">
        <v>853333.3333333334</v>
      </c>
      <c r="D63" s="7" t="n">
        <v>106985.37</v>
      </c>
      <c r="E63" s="7" t="n">
        <v>881589.05</v>
      </c>
      <c r="F63" s="17" t="n">
        <v>1.03311216796875</v>
      </c>
      <c r="G63" s="7" t="n">
        <v>527</v>
      </c>
      <c r="H63" s="7" t="n">
        <v>66</v>
      </c>
      <c r="I63" s="7" t="n">
        <v>550</v>
      </c>
      <c r="J63" s="17" t="n">
        <v>1.043643263757116</v>
      </c>
    </row>
    <row r="64">
      <c r="A64" s="6" t="n">
        <v>11</v>
      </c>
      <c r="B64" s="6" t="inlineStr">
        <is>
          <t>11.06.2026</t>
        </is>
      </c>
      <c r="C64" s="7" t="n">
        <v>938666.6666666666</v>
      </c>
      <c r="D64" s="7" t="n">
        <v>101063.71</v>
      </c>
      <c r="E64" s="7" t="n">
        <v>982652.76</v>
      </c>
      <c r="F64" s="17" t="n">
        <v>1.046860184659091</v>
      </c>
      <c r="G64" s="7" t="n">
        <v>579.7</v>
      </c>
      <c r="H64" s="7" t="n">
        <v>60</v>
      </c>
      <c r="I64" s="7" t="n">
        <v>610</v>
      </c>
      <c r="J64" s="17" t="n">
        <v>1.052268414697257</v>
      </c>
    </row>
    <row r="65">
      <c r="A65" s="6" t="n">
        <v>12</v>
      </c>
      <c r="B65" s="6" t="inlineStr">
        <is>
          <t>12.06.2026</t>
        </is>
      </c>
      <c r="C65" s="7" t="n">
        <v>1024000</v>
      </c>
      <c r="D65" s="7" t="n">
        <v>92112.95</v>
      </c>
      <c r="E65" s="7" t="n">
        <v>1074765.71</v>
      </c>
      <c r="F65" s="17" t="n">
        <v>1.049575888671875</v>
      </c>
      <c r="G65" s="7" t="n">
        <v>632.4</v>
      </c>
      <c r="H65" s="7" t="n">
        <v>58</v>
      </c>
      <c r="I65" s="7" t="n">
        <v>668</v>
      </c>
      <c r="J65" s="17" t="n">
        <v>1.05629348513599</v>
      </c>
    </row>
    <row r="66">
      <c r="A66" s="6" t="n">
        <v>13</v>
      </c>
      <c r="B66" s="6" t="inlineStr">
        <is>
          <t>13.06.2026</t>
        </is>
      </c>
      <c r="C66" s="7" t="n">
        <v>1109333.333333333</v>
      </c>
      <c r="D66" s="7" t="n">
        <v>18713.25</v>
      </c>
      <c r="E66" s="7" t="n">
        <v>1093478.96</v>
      </c>
      <c r="F66" s="17" t="n">
        <v>0.9857081971153846</v>
      </c>
      <c r="G66" s="7" t="n">
        <v>685.1</v>
      </c>
      <c r="H66" s="7" t="n">
        <v>14</v>
      </c>
      <c r="I66" s="7" t="n">
        <v>682</v>
      </c>
      <c r="J66" s="17" t="n">
        <v>0.995475113122172</v>
      </c>
    </row>
    <row r="67">
      <c r="A67" s="6" t="n">
        <v>14</v>
      </c>
      <c r="B67" s="6" t="inlineStr">
        <is>
          <t>14.06.2026</t>
        </is>
      </c>
      <c r="C67" s="7" t="n">
        <v>1194666.666666667</v>
      </c>
      <c r="D67" s="7" t="n">
        <v>31127.8</v>
      </c>
      <c r="E67" s="7" t="n">
        <v>1124606.76</v>
      </c>
      <c r="F67" s="17" t="n">
        <v>0.9413561049107142</v>
      </c>
      <c r="G67" s="7" t="n">
        <v>737.8</v>
      </c>
      <c r="H67" s="7" t="n">
        <v>22</v>
      </c>
      <c r="I67" s="7" t="n">
        <v>704</v>
      </c>
      <c r="J67" s="17" t="n">
        <v>0.9541881268636487</v>
      </c>
    </row>
    <row r="68">
      <c r="A68" s="6" t="n">
        <v>15</v>
      </c>
      <c r="B68" s="6" t="inlineStr">
        <is>
          <t>15.06.2026</t>
        </is>
      </c>
      <c r="C68" s="7" t="n">
        <v>1280000</v>
      </c>
      <c r="D68" s="7" t="n">
        <v>101027.03</v>
      </c>
      <c r="E68" s="7" t="n">
        <v>1225633.79</v>
      </c>
      <c r="F68" s="17" t="n">
        <v>0.9575263984375</v>
      </c>
      <c r="G68" s="7" t="n">
        <v>790.5</v>
      </c>
      <c r="H68" s="7" t="n">
        <v>66</v>
      </c>
      <c r="I68" s="7" t="n">
        <v>770</v>
      </c>
      <c r="J68" s="17" t="n">
        <v>0.9740670461733081</v>
      </c>
    </row>
    <row r="69">
      <c r="A69" s="6" t="n">
        <v>16</v>
      </c>
      <c r="B69" s="6" t="inlineStr">
        <is>
          <t>16.06.2026</t>
        </is>
      </c>
      <c r="C69" s="7" t="n">
        <v>1365333.333333333</v>
      </c>
      <c r="D69" s="7" t="n">
        <v>79300.25</v>
      </c>
      <c r="E69" s="7" t="n">
        <v>1304934.04</v>
      </c>
      <c r="F69" s="17" t="n">
        <v>0.9557622363281251</v>
      </c>
      <c r="G69" s="7" t="n">
        <v>843.2</v>
      </c>
      <c r="H69" s="7" t="n">
        <v>47</v>
      </c>
      <c r="I69" s="7" t="n">
        <v>817</v>
      </c>
      <c r="J69" s="17" t="n">
        <v>0.9689278937381404</v>
      </c>
    </row>
    <row r="70">
      <c r="A70" s="6" t="n">
        <v>17</v>
      </c>
      <c r="B70" s="6" t="inlineStr">
        <is>
          <t>17.06.2026</t>
        </is>
      </c>
      <c r="C70" s="7" t="n">
        <v>1450666.666666667</v>
      </c>
      <c r="D70" s="7" t="n">
        <v>89765.20999999999</v>
      </c>
      <c r="E70" s="7" t="n">
        <v>1394699.25</v>
      </c>
      <c r="F70" s="17" t="n">
        <v>0.9614195197610294</v>
      </c>
      <c r="G70" s="7" t="n">
        <v>895.9</v>
      </c>
      <c r="H70" s="7" t="n">
        <v>51</v>
      </c>
      <c r="I70" s="7" t="n">
        <v>868</v>
      </c>
      <c r="J70" s="17" t="n">
        <v>0.9688581314878894</v>
      </c>
    </row>
    <row r="71">
      <c r="A71" s="6" t="n">
        <v>18</v>
      </c>
      <c r="B71" s="6" t="inlineStr">
        <is>
          <t>18.06.2026</t>
        </is>
      </c>
      <c r="C71" s="7" t="n">
        <v>1536000</v>
      </c>
      <c r="D71" s="7" t="n">
        <v>67856.25</v>
      </c>
      <c r="E71" s="7" t="n">
        <v>1462555.5</v>
      </c>
      <c r="F71" s="17" t="n">
        <v>0.9521845703125</v>
      </c>
      <c r="G71" s="7" t="n">
        <v>948.6</v>
      </c>
      <c r="H71" s="7" t="n">
        <v>40</v>
      </c>
      <c r="I71" s="7" t="n">
        <v>908</v>
      </c>
      <c r="J71" s="17" t="n">
        <v>0.9572000843348092</v>
      </c>
    </row>
    <row r="72">
      <c r="A72" s="6" t="n">
        <v>19</v>
      </c>
      <c r="B72" s="6" t="inlineStr">
        <is>
          <t>19.06.2026</t>
        </is>
      </c>
      <c r="C72" s="7" t="n">
        <v>1621333.333333333</v>
      </c>
      <c r="D72" s="7" t="n">
        <v>94481.91</v>
      </c>
      <c r="E72" s="7" t="n">
        <v>1557037.41</v>
      </c>
      <c r="F72" s="17" t="n">
        <v>0.9603437972861842</v>
      </c>
      <c r="G72" s="7" t="n">
        <v>1001.3</v>
      </c>
      <c r="H72" s="7" t="n">
        <v>62</v>
      </c>
      <c r="I72" s="7" t="n">
        <v>970</v>
      </c>
      <c r="J72" s="17" t="n">
        <v>0.9687406371716769</v>
      </c>
    </row>
    <row r="73">
      <c r="A73" s="6" t="n">
        <v>20</v>
      </c>
      <c r="B73" s="6" t="inlineStr">
        <is>
          <t>20.06.2026</t>
        </is>
      </c>
      <c r="C73" s="7" t="n">
        <v>1706666.666666667</v>
      </c>
      <c r="D73" s="7" t="n">
        <v>37011.25</v>
      </c>
      <c r="E73" s="7" t="n">
        <v>1594048.66</v>
      </c>
      <c r="F73" s="17" t="n">
        <v>0.9340128867187499</v>
      </c>
      <c r="G73" s="7" t="n">
        <v>1054</v>
      </c>
      <c r="H73" s="7" t="n">
        <v>25</v>
      </c>
      <c r="I73" s="7" t="n">
        <v>995</v>
      </c>
      <c r="J73" s="17" t="n">
        <v>0.9440227703984819</v>
      </c>
    </row>
    <row r="74">
      <c r="A74" s="6" t="n">
        <v>21</v>
      </c>
      <c r="B74" s="6" t="inlineStr">
        <is>
          <t>21.06.2026</t>
        </is>
      </c>
      <c r="C74" s="7" t="n">
        <v>1792000</v>
      </c>
      <c r="D74" s="7" t="n">
        <v>35706.3</v>
      </c>
      <c r="E74" s="7" t="n">
        <v>1629754.96</v>
      </c>
      <c r="F74" s="17" t="n">
        <v>0.9094614732142857</v>
      </c>
      <c r="G74" s="7" t="n">
        <v>1106.7</v>
      </c>
      <c r="H74" s="7" t="n">
        <v>21</v>
      </c>
      <c r="I74" s="7" t="n">
        <v>1016</v>
      </c>
      <c r="J74" s="17" t="n">
        <v>0.9180446372097225</v>
      </c>
    </row>
    <row r="75">
      <c r="A75" s="6" t="n">
        <v>22</v>
      </c>
      <c r="B75" s="6" t="inlineStr">
        <is>
          <t>22.06.2026</t>
        </is>
      </c>
      <c r="C75" s="7" t="n">
        <v>1877333.333333333</v>
      </c>
      <c r="D75" s="7" t="n">
        <v>104739.81</v>
      </c>
      <c r="E75" s="7" t="n">
        <v>1734494.77</v>
      </c>
      <c r="F75" s="17" t="n">
        <v>0.9239141175426137</v>
      </c>
      <c r="G75" s="7" t="n">
        <v>1159.4</v>
      </c>
      <c r="H75" s="7" t="n">
        <v>61</v>
      </c>
      <c r="I75" s="7" t="n">
        <v>1077</v>
      </c>
      <c r="J75" s="17" t="n">
        <v>0.9289287562532343</v>
      </c>
    </row>
    <row r="76">
      <c r="A76" s="6" t="n">
        <v>23</v>
      </c>
      <c r="B76" s="6" t="inlineStr">
        <is>
          <t>23.06.2026</t>
        </is>
      </c>
      <c r="C76" s="7" t="n">
        <v>1962666.666666667</v>
      </c>
      <c r="D76" s="7" t="n">
        <v>80286.72</v>
      </c>
      <c r="E76" s="7" t="n">
        <v>1814781.49</v>
      </c>
      <c r="F76" s="17" t="n">
        <v>0.9246508950407608</v>
      </c>
      <c r="G76" s="7" t="n">
        <v>1212.1</v>
      </c>
      <c r="H76" s="7" t="n">
        <v>56</v>
      </c>
      <c r="I76" s="7" t="n">
        <v>1133</v>
      </c>
      <c r="J76" s="17" t="n">
        <v>0.9347413579737646</v>
      </c>
    </row>
    <row r="77">
      <c r="A77" s="6" t="n">
        <v>24</v>
      </c>
      <c r="B77" s="6" t="inlineStr">
        <is>
          <t>24.06.2026</t>
        </is>
      </c>
      <c r="C77" s="7" t="n">
        <v>2048000</v>
      </c>
      <c r="D77" s="7" t="n">
        <v>100648.08</v>
      </c>
      <c r="E77" s="7" t="n">
        <v>1915429.57</v>
      </c>
      <c r="F77" s="17" t="n">
        <v>0.9352683447265625</v>
      </c>
      <c r="G77" s="7" t="n">
        <v>1264.8</v>
      </c>
      <c r="H77" s="7" t="n">
        <v>73</v>
      </c>
      <c r="I77" s="7" t="n">
        <v>1206</v>
      </c>
      <c r="J77" s="17" t="n">
        <v>0.9535104364326376</v>
      </c>
    </row>
    <row r="78">
      <c r="A78" s="6" t="n">
        <v>25</v>
      </c>
      <c r="B78" s="6" t="inlineStr">
        <is>
          <t>25.06.2026</t>
        </is>
      </c>
      <c r="C78" s="7" t="n">
        <v>2133333.333333333</v>
      </c>
      <c r="D78" s="7" t="n">
        <v>76940.38</v>
      </c>
      <c r="E78" s="7" t="n">
        <v>1992369.95</v>
      </c>
      <c r="F78" s="17" t="n">
        <v>0.9339234140625</v>
      </c>
      <c r="G78" s="7" t="n">
        <v>1317.5</v>
      </c>
      <c r="H78" s="7" t="n">
        <v>47</v>
      </c>
      <c r="I78" s="7" t="n">
        <v>1253</v>
      </c>
      <c r="J78" s="17" t="n">
        <v>0.9510436432637571</v>
      </c>
    </row>
    <row r="79">
      <c r="A79" s="6" t="n">
        <v>26</v>
      </c>
      <c r="B79" s="6" t="inlineStr">
        <is>
          <t>26.06.2026</t>
        </is>
      </c>
      <c r="C79" s="7" t="n">
        <v>2218666.666666667</v>
      </c>
      <c r="D79" s="7" t="n">
        <v>97776.61</v>
      </c>
      <c r="E79" s="7" t="n">
        <v>2090146.56</v>
      </c>
      <c r="F79" s="17" t="n">
        <v>0.9420732692307694</v>
      </c>
      <c r="G79" s="7" t="n">
        <v>1370.2</v>
      </c>
      <c r="H79" s="7" t="n">
        <v>65</v>
      </c>
      <c r="I79" s="7" t="n">
        <v>1318</v>
      </c>
      <c r="J79" s="17" t="n">
        <v>0.9619033717705444</v>
      </c>
    </row>
    <row r="80">
      <c r="A80" s="6" t="n">
        <v>27</v>
      </c>
      <c r="B80" s="6" t="inlineStr">
        <is>
          <t>27.06.2026</t>
        </is>
      </c>
      <c r="C80" s="7" t="n">
        <v>2304000</v>
      </c>
      <c r="D80" s="7" t="n">
        <v>16349.75</v>
      </c>
      <c r="E80" s="7" t="n">
        <v>2106496.310000001</v>
      </c>
      <c r="F80" s="17" t="n">
        <v>0.9142779123263891</v>
      </c>
      <c r="G80" s="7" t="n">
        <v>1422.9</v>
      </c>
      <c r="H80" s="7" t="n">
        <v>12</v>
      </c>
      <c r="I80" s="7" t="n">
        <v>1330</v>
      </c>
      <c r="J80" s="17" t="n">
        <v>0.9347108018834773</v>
      </c>
    </row>
    <row r="81">
      <c r="A81" s="6" t="n">
        <v>28</v>
      </c>
      <c r="B81" s="6" t="inlineStr">
        <is>
          <t>28.06.2026</t>
        </is>
      </c>
      <c r="C81" s="7" t="n">
        <v>2389333.333333333</v>
      </c>
      <c r="D81" s="7" t="n">
        <v>37402.20999999999</v>
      </c>
      <c r="E81" s="7" t="n">
        <v>2143898.52</v>
      </c>
      <c r="F81" s="17" t="n">
        <v>0.8972789564732144</v>
      </c>
      <c r="G81" s="7" t="n">
        <v>1475.6</v>
      </c>
      <c r="H81" s="7" t="n">
        <v>23</v>
      </c>
      <c r="I81" s="7" t="n">
        <v>1353</v>
      </c>
      <c r="J81" s="17" t="n">
        <v>0.9169151531580375</v>
      </c>
    </row>
    <row r="82">
      <c r="A82" s="6" t="n">
        <v>29</v>
      </c>
      <c r="B82" s="6" t="inlineStr">
        <is>
          <t>29.06.2026</t>
        </is>
      </c>
      <c r="C82" s="7" t="n">
        <v>2474666.666666667</v>
      </c>
      <c r="D82" s="7" t="n">
        <v>100964.84</v>
      </c>
      <c r="E82" s="7" t="n">
        <v>2244863.36</v>
      </c>
      <c r="F82" s="17" t="n">
        <v>0.9071376724137933</v>
      </c>
      <c r="G82" s="7" t="n">
        <v>1528.3</v>
      </c>
      <c r="H82" s="7" t="n">
        <v>62</v>
      </c>
      <c r="I82" s="7" t="n">
        <v>1415</v>
      </c>
      <c r="J82" s="17" t="n">
        <v>0.9258653405744945</v>
      </c>
    </row>
    <row r="83">
      <c r="A83" s="6" t="n">
        <v>30</v>
      </c>
      <c r="B83" s="6" t="inlineStr">
        <is>
          <t>30.06.2026</t>
        </is>
      </c>
      <c r="C83" s="7" t="n">
        <v>2560000</v>
      </c>
      <c r="D83" s="7" t="n">
        <v>117602.25</v>
      </c>
      <c r="E83" s="7" t="n">
        <v>2362465.61</v>
      </c>
      <c r="F83" s="17" t="n">
        <v>0.9228381289062502</v>
      </c>
      <c r="G83" s="7" t="n">
        <v>1581</v>
      </c>
      <c r="H83" s="7" t="n">
        <v>61</v>
      </c>
      <c r="I83" s="7" t="n">
        <v>1476</v>
      </c>
      <c r="J83" s="17" t="n">
        <v>0.9335863377609108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48">
    <cfRule type="dataBar" priority="5">
      <dataBar showValue="1">
        <cfvo type="num" val="0"/>
        <cfvo type="num" val="1"/>
        <color rgb="00B7E4C7"/>
      </dataBar>
    </cfRule>
  </conditionalFormatting>
  <conditionalFormatting sqref="H26:H48">
    <cfRule type="dataBar" priority="5">
      <dataBar showValue="1">
        <cfvo type="num" val="0"/>
        <cfvo type="num" val="1"/>
        <color rgb="00B7E4C7"/>
      </dataBar>
    </cfRule>
  </conditionalFormatting>
  <conditionalFormatting sqref="F54:F83">
    <cfRule type="dataBar" priority="7">
      <dataBar showValue="1">
        <cfvo type="num" val="0"/>
        <cfvo type="num" val="1"/>
        <color rgb="00B7E4C7"/>
      </dataBar>
    </cfRule>
  </conditionalFormatting>
  <conditionalFormatting sqref="J54:J83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2026-07-07T07:01:34Z</dcterms:created>
  <dcterms:modified xsi:type="dcterms:W3CDTF">2026-07-07T07:01:35Z</dcterms:modified>
</cp:coreProperties>
</file>